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22\13 Countdown To Christmas Catalog\PO's\"/>
    </mc:Choice>
  </mc:AlternateContent>
  <xr:revisionPtr revIDLastSave="0" documentId="13_ncr:1_{D822D9D1-2701-4AEC-8851-06DA5C59D100}" xr6:coauthVersionLast="47" xr6:coauthVersionMax="47" xr10:uidLastSave="{00000000-0000-0000-0000-000000000000}"/>
  <bookViews>
    <workbookView xWindow="-25320" yWindow="-120" windowWidth="25440" windowHeight="15390" tabRatio="918" firstSheet="1" activeTab="2" xr2:uid="{6E613A5E-DC92-4CAE-92C6-7E8ED8B4CC52}"/>
  </bookViews>
  <sheets>
    <sheet name="Important Information" sheetId="92" r:id="rId1"/>
    <sheet name="AMG" sheetId="94" r:id="rId2"/>
    <sheet name="B&amp;H" sheetId="72" r:id="rId3"/>
    <sheet name="Baker" sheetId="73" r:id="rId4"/>
    <sheet name="Barbour" sheetId="74" r:id="rId5"/>
    <sheet name="CA Gifts-Abbey Gifts" sheetId="80" r:id="rId6"/>
    <sheet name="Capitol" sheetId="71" r:id="rId7"/>
    <sheet name="Carson" sheetId="55" r:id="rId8"/>
    <sheet name="Christian Art Gifts" sheetId="56" r:id="rId9"/>
    <sheet name="Creative Brands" sheetId="61" r:id="rId10"/>
    <sheet name="David C Cook" sheetId="81" r:id="rId11"/>
    <sheet name="Faithwords" sheetId="84" r:id="rId12"/>
    <sheet name="GT Luscombe" sheetId="113" r:id="rId13"/>
    <sheet name="Good and True Media " sheetId="107" r:id="rId14"/>
    <sheet name="Group" sheetId="110" r:id="rId15"/>
    <sheet name="HCCP" sheetId="112" r:id="rId16"/>
    <sheet name="Harvest House" sheetId="75" r:id="rId17"/>
    <sheet name="IVP" sheetId="68" r:id="rId18"/>
    <sheet name="Kerusso" sheetId="86" r:id="rId19"/>
    <sheet name="Kregel" sheetId="67" r:id="rId20"/>
    <sheet name="Lexham Press" sheetId="91" r:id="rId21"/>
    <sheet name="Moody" sheetId="69" r:id="rId22"/>
    <sheet name="P Graham Dunn" sheetId="62" r:id="rId23"/>
    <sheet name="The Good Book Co." sheetId="87" r:id="rId24"/>
    <sheet name="Tyndale" sheetId="111" r:id="rId25"/>
  </sheets>
  <externalReferences>
    <externalReference r:id="rId26"/>
  </externalReferences>
  <definedNames>
    <definedName name="__________________________________key2" localSheetId="13" hidden="1">#REF!</definedName>
    <definedName name="__________________________________key2" localSheetId="14" hidden="1">#REF!</definedName>
    <definedName name="__________________________________key2" localSheetId="15" hidden="1">#REF!</definedName>
    <definedName name="__________________________________key2" hidden="1">#REF!</definedName>
    <definedName name="_________________________________key2" localSheetId="14" hidden="1">#REF!</definedName>
    <definedName name="_________________________________key2" localSheetId="15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24" hidden="1">Tyndale!$A$12:$L$13</definedName>
    <definedName name="_Key1" localSheetId="14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localSheetId="14" hidden="1">#REF!</definedName>
    <definedName name="_Sort" localSheetId="15" hidden="1">#REF!</definedName>
    <definedName name="_Sort" hidden="1">#REF!</definedName>
    <definedName name="advent" localSheetId="14">#REF!</definedName>
    <definedName name="advent" localSheetId="15">#REF!</definedName>
    <definedName name="advent">#REF!</definedName>
    <definedName name="fff" localSheetId="14">#REF!</definedName>
    <definedName name="fff" localSheetId="15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1">AMG!$A$1:$I$18</definedName>
    <definedName name="_xlnm.Print_Area" localSheetId="2">'B&amp;H'!$A$1:$I$30</definedName>
    <definedName name="_xlnm.Print_Area" localSheetId="3">Baker!$A$1:$I$18</definedName>
    <definedName name="_xlnm.Print_Area" localSheetId="4">Barbour!$A$1:$I$19</definedName>
    <definedName name="_xlnm.Print_Area" localSheetId="5">'CA Gifts-Abbey Gifts'!$A$1:$I$22</definedName>
    <definedName name="_xlnm.Print_Area" localSheetId="6">Capitol!$A$1:$I$17</definedName>
    <definedName name="_xlnm.Print_Area" localSheetId="7">Carson!$A$1:$I$20</definedName>
    <definedName name="_xlnm.Print_Area" localSheetId="8">'Christian Art Gifts'!$A$1:$I$34</definedName>
    <definedName name="_xlnm.Print_Area" localSheetId="9">'Creative Brands'!$A$1:$I$34</definedName>
    <definedName name="_xlnm.Print_Area" localSheetId="10">'David C Cook'!$A$1:$I$17</definedName>
    <definedName name="_xlnm.Print_Area" localSheetId="11">Faithwords!$A$1:$I$33</definedName>
    <definedName name="_xlnm.Print_Area" localSheetId="13">'Good and True Media '!$A$1:$I$53</definedName>
    <definedName name="_xlnm.Print_Area" localSheetId="14">Group!$A$1:$I$30</definedName>
    <definedName name="_xlnm.Print_Area" localSheetId="16">'Harvest House'!$A$1:$I$17</definedName>
    <definedName name="_xlnm.Print_Area" localSheetId="15">HCCP!$A$1:$G$78</definedName>
    <definedName name="_xlnm.Print_Area" localSheetId="0">'Important Information'!$A$1:$G$30</definedName>
    <definedName name="_xlnm.Print_Area" localSheetId="17">IVP!$A$1:$I$19</definedName>
    <definedName name="_xlnm.Print_Area" localSheetId="18">Kerusso!$A$1:$I$33</definedName>
    <definedName name="_xlnm.Print_Area" localSheetId="19">Kregel!$A$1:$I$18</definedName>
    <definedName name="_xlnm.Print_Area" localSheetId="20">'Lexham Press'!$A$1:$I$17</definedName>
    <definedName name="_xlnm.Print_Area" localSheetId="21">Moody!$A$1:$I$18</definedName>
    <definedName name="_xlnm.Print_Area" localSheetId="22">'P Graham Dunn'!$A$1:$I$26</definedName>
    <definedName name="_xlnm.Print_Area" localSheetId="23">'The Good Book Co.'!$A$1:$I$17</definedName>
    <definedName name="_xlnm.Print_Area" localSheetId="24">Tyndale!$A$1:$L$24</definedName>
    <definedName name="_xlnm.Print_Titles" localSheetId="1">AMG!$16:$16</definedName>
    <definedName name="_xlnm.Print_Titles" localSheetId="2">'B&amp;H'!$16:$16</definedName>
    <definedName name="_xlnm.Print_Titles" localSheetId="3">Baker!$16:$16</definedName>
    <definedName name="_xlnm.Print_Titles" localSheetId="4">Barbour!$16:$16</definedName>
    <definedName name="_xlnm.Print_Titles" localSheetId="5">'CA Gifts-Abbey Gifts'!$16:$16</definedName>
    <definedName name="_xlnm.Print_Titles" localSheetId="6">Capitol!$16:$16</definedName>
    <definedName name="_xlnm.Print_Titles" localSheetId="7">Carson!$16:$16</definedName>
    <definedName name="_xlnm.Print_Titles" localSheetId="8">'Christian Art Gifts'!$16:$16</definedName>
    <definedName name="_xlnm.Print_Titles" localSheetId="9">'Creative Brands'!$16:$16</definedName>
    <definedName name="_xlnm.Print_Titles" localSheetId="10">'David C Cook'!$16:$16</definedName>
    <definedName name="_xlnm.Print_Titles" localSheetId="11">Faithwords!$16:$16</definedName>
    <definedName name="_xlnm.Print_Titles" localSheetId="13">'Good and True Media '!$16:$16</definedName>
    <definedName name="_xlnm.Print_Titles" localSheetId="14">Group!$16:$16</definedName>
    <definedName name="_xlnm.Print_Titles" localSheetId="16">'Harvest House'!$16:$16</definedName>
    <definedName name="_xlnm.Print_Titles" localSheetId="17">IVP!$16:$16</definedName>
    <definedName name="_xlnm.Print_Titles" localSheetId="18">Kerusso!$16:$16</definedName>
    <definedName name="_xlnm.Print_Titles" localSheetId="19">Kregel!$16:$16</definedName>
    <definedName name="_xlnm.Print_Titles" localSheetId="20">'Lexham Press'!$16:$16</definedName>
    <definedName name="_xlnm.Print_Titles" localSheetId="21">Moody!$16:$16</definedName>
    <definedName name="_xlnm.Print_Titles" localSheetId="22">'P Graham Dunn'!$16:$16</definedName>
    <definedName name="_xlnm.Print_Titles" localSheetId="23">'The Good Book Co.'!$16:$16</definedName>
    <definedName name="query" localSheetId="13">#REF!</definedName>
    <definedName name="query" localSheetId="14">#REF!</definedName>
    <definedName name="query" localSheetId="15">#REF!</definedName>
    <definedName name="query">#REF!</definedName>
    <definedName name="sales" localSheetId="13">#REF!</definedName>
    <definedName name="sales" localSheetId="14">#REF!</definedName>
    <definedName name="sales" localSheetId="15">#REF!</definedName>
    <definedName name="sales">#REF!</definedName>
    <definedName name="series" localSheetId="13">#REF!</definedName>
    <definedName name="series" localSheetId="14">#REF!</definedName>
    <definedName name="series" localSheetId="15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localSheetId="13" hidden="1">{#N/A,#N/A,TRUE,"YS YTD Net Sales"}</definedName>
    <definedName name="wrn.YS._.YTD._.Net._.Sales." localSheetId="14" hidden="1">{#N/A,#N/A,TRUE,"YS YTD Net Sales"}</definedName>
    <definedName name="wrn.YS._.YTD._.Net._.Sales." localSheetId="15" hidden="1">{#N/A,#N/A,TRUE,"YS YTD Net Sales"}</definedName>
    <definedName name="wrn.YS._.YTD._.Net._.Sales." hidden="1">{#N/A,#N/A,TRUE,"YS YTD Net Sales"}</definedName>
    <definedName name="wrn.YS._.YTD._.Pack._.Sales." localSheetId="13" hidden="1">{#N/A,#N/A,TRUE,"YS Pack Sales"}</definedName>
    <definedName name="wrn.YS._.YTD._.Pack._.Sales." localSheetId="14" hidden="1">{#N/A,#N/A,TRUE,"YS Pack Sales"}</definedName>
    <definedName name="wrn.YS._.YTD._.Pack._.Sales." localSheetId="15" hidden="1">{#N/A,#N/A,TRUE,"YS Pack Sales"}</definedName>
    <definedName name="wrn.YS._.YTD._.Pack._.Sales." hidden="1">{#N/A,#N/A,TRUE,"YS Pack Sales"}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12" l="1"/>
  <c r="A76" i="112"/>
  <c r="A75" i="112"/>
  <c r="A74" i="112"/>
  <c r="A73" i="112"/>
  <c r="A72" i="112"/>
  <c r="K70" i="112"/>
  <c r="J70" i="112"/>
  <c r="I70" i="112"/>
  <c r="J68" i="112"/>
  <c r="K68" i="112" s="1"/>
  <c r="I68" i="112"/>
  <c r="G68" i="112"/>
  <c r="J67" i="112"/>
  <c r="K67" i="112" s="1"/>
  <c r="I67" i="112"/>
  <c r="G67" i="112"/>
  <c r="J66" i="112"/>
  <c r="K66" i="112" s="1"/>
  <c r="I66" i="112"/>
  <c r="G66" i="112"/>
  <c r="J65" i="112"/>
  <c r="K65" i="112" s="1"/>
  <c r="I65" i="112"/>
  <c r="G65" i="112"/>
  <c r="J64" i="112"/>
  <c r="K64" i="112" s="1"/>
  <c r="I64" i="112"/>
  <c r="G64" i="112"/>
  <c r="J63" i="112"/>
  <c r="K63" i="112" s="1"/>
  <c r="I63" i="112"/>
  <c r="G63" i="112"/>
  <c r="J62" i="112"/>
  <c r="K62" i="112" s="1"/>
  <c r="I62" i="112"/>
  <c r="G62" i="112"/>
  <c r="J61" i="112"/>
  <c r="K61" i="112" s="1"/>
  <c r="I61" i="112"/>
  <c r="G61" i="112"/>
  <c r="J60" i="112"/>
  <c r="K60" i="112" s="1"/>
  <c r="I60" i="112"/>
  <c r="G60" i="112"/>
  <c r="J59" i="112"/>
  <c r="K59" i="112" s="1"/>
  <c r="I59" i="112"/>
  <c r="G59" i="112"/>
  <c r="J58" i="112"/>
  <c r="K58" i="112" s="1"/>
  <c r="I58" i="112"/>
  <c r="G58" i="112"/>
  <c r="J57" i="112"/>
  <c r="K57" i="112" s="1"/>
  <c r="I57" i="112"/>
  <c r="G57" i="112"/>
  <c r="J56" i="112"/>
  <c r="K56" i="112" s="1"/>
  <c r="I56" i="112"/>
  <c r="G56" i="112"/>
  <c r="J55" i="112"/>
  <c r="K55" i="112" s="1"/>
  <c r="I55" i="112"/>
  <c r="G55" i="112"/>
  <c r="J54" i="112"/>
  <c r="K54" i="112" s="1"/>
  <c r="I54" i="112"/>
  <c r="G54" i="112"/>
  <c r="J53" i="112"/>
  <c r="K53" i="112" s="1"/>
  <c r="I53" i="112"/>
  <c r="G53" i="112"/>
  <c r="J52" i="112"/>
  <c r="K52" i="112" s="1"/>
  <c r="I52" i="112"/>
  <c r="G52" i="112"/>
  <c r="J51" i="112"/>
  <c r="K51" i="112" s="1"/>
  <c r="I51" i="112"/>
  <c r="G51" i="112"/>
  <c r="J50" i="112"/>
  <c r="K50" i="112" s="1"/>
  <c r="I50" i="112"/>
  <c r="G50" i="112"/>
  <c r="J49" i="112"/>
  <c r="K49" i="112" s="1"/>
  <c r="I49" i="112"/>
  <c r="G49" i="112"/>
  <c r="J48" i="112"/>
  <c r="K48" i="112" s="1"/>
  <c r="I48" i="112"/>
  <c r="G48" i="112"/>
  <c r="J47" i="112"/>
  <c r="K47" i="112" s="1"/>
  <c r="I47" i="112"/>
  <c r="G47" i="112"/>
  <c r="J46" i="112"/>
  <c r="K46" i="112" s="1"/>
  <c r="I46" i="112"/>
  <c r="G46" i="112"/>
  <c r="J45" i="112"/>
  <c r="K45" i="112" s="1"/>
  <c r="I45" i="112"/>
  <c r="G45" i="112"/>
  <c r="J44" i="112"/>
  <c r="K44" i="112" s="1"/>
  <c r="I44" i="112"/>
  <c r="G44" i="112"/>
  <c r="J43" i="112"/>
  <c r="K43" i="112" s="1"/>
  <c r="I43" i="112"/>
  <c r="G43" i="112"/>
  <c r="J42" i="112"/>
  <c r="K42" i="112" s="1"/>
  <c r="I42" i="112"/>
  <c r="G42" i="112"/>
  <c r="J41" i="112"/>
  <c r="K41" i="112" s="1"/>
  <c r="I41" i="112"/>
  <c r="G41" i="112"/>
  <c r="J40" i="112"/>
  <c r="K40" i="112" s="1"/>
  <c r="I40" i="112"/>
  <c r="G40" i="112"/>
  <c r="J39" i="112"/>
  <c r="K39" i="112" s="1"/>
  <c r="I39" i="112"/>
  <c r="G39" i="112"/>
  <c r="J38" i="112"/>
  <c r="K38" i="112" s="1"/>
  <c r="I38" i="112"/>
  <c r="G38" i="112"/>
  <c r="J37" i="112"/>
  <c r="K37" i="112" s="1"/>
  <c r="I37" i="112"/>
  <c r="G37" i="112"/>
  <c r="J36" i="112"/>
  <c r="K36" i="112" s="1"/>
  <c r="I36" i="112"/>
  <c r="G36" i="112"/>
  <c r="J35" i="112"/>
  <c r="K35" i="112" s="1"/>
  <c r="I35" i="112"/>
  <c r="G35" i="112"/>
  <c r="J34" i="112"/>
  <c r="K34" i="112" s="1"/>
  <c r="I34" i="112"/>
  <c r="G34" i="112"/>
  <c r="J33" i="112"/>
  <c r="K33" i="112" s="1"/>
  <c r="I33" i="112"/>
  <c r="G33" i="112"/>
  <c r="J32" i="112"/>
  <c r="K32" i="112" s="1"/>
  <c r="I32" i="112"/>
  <c r="G32" i="112"/>
  <c r="J31" i="112"/>
  <c r="K31" i="112" s="1"/>
  <c r="I31" i="112"/>
  <c r="G31" i="112"/>
  <c r="J30" i="112"/>
  <c r="K30" i="112" s="1"/>
  <c r="I30" i="112"/>
  <c r="G30" i="112"/>
  <c r="J29" i="112"/>
  <c r="K29" i="112" s="1"/>
  <c r="I29" i="112"/>
  <c r="G29" i="112"/>
  <c r="J28" i="112"/>
  <c r="K28" i="112" s="1"/>
  <c r="I28" i="112"/>
  <c r="G28" i="112"/>
  <c r="J27" i="112"/>
  <c r="K27" i="112" s="1"/>
  <c r="I27" i="112"/>
  <c r="G27" i="112"/>
  <c r="J26" i="112"/>
  <c r="K26" i="112" s="1"/>
  <c r="I26" i="112"/>
  <c r="G26" i="112"/>
  <c r="J25" i="112"/>
  <c r="K25" i="112" s="1"/>
  <c r="I25" i="112"/>
  <c r="G25" i="112"/>
  <c r="J24" i="112"/>
  <c r="K24" i="112" s="1"/>
  <c r="I24" i="112"/>
  <c r="G24" i="112"/>
  <c r="J23" i="112"/>
  <c r="K23" i="112" s="1"/>
  <c r="I23" i="112"/>
  <c r="G23" i="112"/>
  <c r="J22" i="112"/>
  <c r="K22" i="112" s="1"/>
  <c r="I22" i="112"/>
  <c r="G22" i="112"/>
  <c r="J21" i="112"/>
  <c r="K21" i="112" s="1"/>
  <c r="I21" i="112"/>
  <c r="G21" i="112"/>
  <c r="J20" i="112"/>
  <c r="K20" i="112" s="1"/>
  <c r="I20" i="112"/>
  <c r="G20" i="112"/>
  <c r="J19" i="112"/>
  <c r="K19" i="112" s="1"/>
  <c r="I19" i="112"/>
  <c r="G19" i="112"/>
  <c r="J18" i="112"/>
  <c r="K18" i="112" s="1"/>
  <c r="I18" i="112"/>
  <c r="G18" i="112"/>
  <c r="J17" i="112"/>
  <c r="K17" i="112" s="1"/>
  <c r="I17" i="112"/>
  <c r="G17" i="112"/>
  <c r="J16" i="112"/>
  <c r="K16" i="112" s="1"/>
  <c r="I16" i="112"/>
  <c r="G16" i="112"/>
  <c r="J15" i="112"/>
  <c r="K15" i="112" s="1"/>
  <c r="I15" i="112"/>
  <c r="G15" i="112"/>
  <c r="J14" i="112"/>
  <c r="K14" i="112" s="1"/>
  <c r="I14" i="112"/>
  <c r="G14" i="112"/>
  <c r="J13" i="112"/>
  <c r="K13" i="112" s="1"/>
  <c r="I13" i="112"/>
  <c r="I78" i="112" s="1"/>
  <c r="G13" i="112"/>
  <c r="E8" i="112"/>
  <c r="E7" i="112"/>
  <c r="C7" i="112"/>
  <c r="E6" i="112"/>
  <c r="C6" i="112"/>
  <c r="C5" i="112"/>
  <c r="E3" i="112"/>
  <c r="C3" i="112"/>
  <c r="C78" i="112" l="1"/>
  <c r="D18" i="62" l="1"/>
  <c r="D19" i="62"/>
  <c r="D20" i="62"/>
  <c r="D21" i="62"/>
  <c r="D22" i="62"/>
  <c r="D23" i="62"/>
  <c r="D24" i="62"/>
  <c r="D25" i="62"/>
  <c r="D17" i="62"/>
  <c r="H14" i="110"/>
  <c r="I18" i="110"/>
  <c r="I14" i="110" s="1"/>
  <c r="I20" i="110"/>
  <c r="I21" i="110"/>
  <c r="I22" i="110"/>
  <c r="I23" i="110"/>
  <c r="I24" i="110"/>
  <c r="I25" i="110"/>
  <c r="I26" i="110"/>
  <c r="I27" i="110"/>
  <c r="I28" i="110"/>
  <c r="I29" i="110"/>
  <c r="I30" i="110"/>
  <c r="D18" i="61" l="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7" i="61"/>
  <c r="D18" i="80"/>
  <c r="D19" i="80"/>
  <c r="D20" i="80"/>
  <c r="D21" i="80"/>
  <c r="D22" i="80"/>
  <c r="D23" i="80"/>
  <c r="D24" i="80"/>
  <c r="D25" i="80"/>
  <c r="D26" i="80"/>
  <c r="D27" i="80"/>
  <c r="D28" i="80"/>
  <c r="D17" i="80"/>
  <c r="D18" i="55"/>
  <c r="D19" i="55"/>
  <c r="D20" i="55"/>
  <c r="D17" i="55"/>
  <c r="I18" i="107"/>
  <c r="I17" i="73"/>
  <c r="I101" i="107"/>
  <c r="I100" i="107"/>
  <c r="I99" i="107"/>
  <c r="I98" i="107"/>
  <c r="I97" i="107"/>
  <c r="I96" i="107"/>
  <c r="I95" i="107"/>
  <c r="I94" i="107"/>
  <c r="I93" i="107"/>
  <c r="I92" i="107"/>
  <c r="I91" i="107"/>
  <c r="I90" i="107"/>
  <c r="I89" i="107"/>
  <c r="I88" i="107"/>
  <c r="I87" i="107"/>
  <c r="I86" i="107"/>
  <c r="I85" i="107"/>
  <c r="I84" i="107"/>
  <c r="I83" i="107"/>
  <c r="I82" i="107"/>
  <c r="I81" i="107"/>
  <c r="I80" i="107"/>
  <c r="I79" i="107"/>
  <c r="I78" i="107"/>
  <c r="I77" i="107"/>
  <c r="I76" i="107"/>
  <c r="I75" i="107"/>
  <c r="I74" i="107"/>
  <c r="I73" i="107"/>
  <c r="I72" i="107"/>
  <c r="I71" i="107"/>
  <c r="I70" i="107"/>
  <c r="I69" i="107"/>
  <c r="I68" i="107"/>
  <c r="I67" i="107"/>
  <c r="I66" i="107"/>
  <c r="I65" i="107"/>
  <c r="I64" i="107"/>
  <c r="I63" i="107"/>
  <c r="I62" i="107"/>
  <c r="I61" i="107"/>
  <c r="I60" i="107"/>
  <c r="I59" i="107"/>
  <c r="I58" i="107"/>
  <c r="I57" i="107"/>
  <c r="I56" i="107"/>
  <c r="I55" i="107"/>
  <c r="I54" i="107"/>
  <c r="I53" i="107"/>
  <c r="I52" i="107"/>
  <c r="I51" i="107"/>
  <c r="I50" i="107"/>
  <c r="I49" i="107"/>
  <c r="I48" i="107"/>
  <c r="I47" i="107"/>
  <c r="I46" i="107"/>
  <c r="I45" i="107"/>
  <c r="I44" i="107"/>
  <c r="I43" i="107"/>
  <c r="I42" i="107"/>
  <c r="I41" i="107"/>
  <c r="I40" i="107"/>
  <c r="I39" i="107"/>
  <c r="I38" i="107"/>
  <c r="I37" i="107"/>
  <c r="I36" i="107"/>
  <c r="I35" i="107"/>
  <c r="I34" i="107"/>
  <c r="I33" i="107"/>
  <c r="I32" i="107"/>
  <c r="I31" i="107"/>
  <c r="I30" i="107"/>
  <c r="I29" i="107"/>
  <c r="I28" i="107"/>
  <c r="I27" i="107"/>
  <c r="I26" i="107"/>
  <c r="I25" i="107"/>
  <c r="I24" i="107"/>
  <c r="I23" i="107"/>
  <c r="I22" i="107"/>
  <c r="I21" i="107"/>
  <c r="I20" i="107"/>
  <c r="H14" i="107"/>
  <c r="I14" i="107" l="1"/>
  <c r="D24" i="86"/>
  <c r="D25" i="86"/>
  <c r="D26" i="86"/>
  <c r="D27" i="86"/>
  <c r="D18" i="86"/>
  <c r="D28" i="86"/>
  <c r="D29" i="86"/>
  <c r="D30" i="86"/>
  <c r="D31" i="86"/>
  <c r="D32" i="86"/>
  <c r="D33" i="86"/>
  <c r="D21" i="86"/>
  <c r="D19" i="86"/>
  <c r="D20" i="86"/>
  <c r="D23" i="86"/>
  <c r="D22" i="86"/>
  <c r="D17" i="86"/>
  <c r="I100" i="94" l="1"/>
  <c r="I99" i="94"/>
  <c r="I98" i="94"/>
  <c r="I97" i="94"/>
  <c r="I96" i="94"/>
  <c r="I95" i="94"/>
  <c r="I94" i="94"/>
  <c r="I93" i="94"/>
  <c r="I92" i="94"/>
  <c r="I91" i="94"/>
  <c r="I90" i="94"/>
  <c r="I89" i="94"/>
  <c r="I88" i="94"/>
  <c r="I87" i="94"/>
  <c r="I86" i="94"/>
  <c r="I85" i="94"/>
  <c r="I84" i="94"/>
  <c r="I83" i="94"/>
  <c r="I82" i="94"/>
  <c r="I81" i="94"/>
  <c r="I80" i="94"/>
  <c r="I79" i="94"/>
  <c r="I78" i="94"/>
  <c r="I77" i="94"/>
  <c r="I76" i="94"/>
  <c r="I75" i="94"/>
  <c r="I74" i="94"/>
  <c r="I73" i="94"/>
  <c r="I72" i="94"/>
  <c r="I71" i="94"/>
  <c r="I70" i="94"/>
  <c r="I69" i="94"/>
  <c r="I68" i="94"/>
  <c r="I67" i="94"/>
  <c r="I66" i="94"/>
  <c r="I65" i="94"/>
  <c r="I64" i="94"/>
  <c r="I63" i="94"/>
  <c r="I62" i="94"/>
  <c r="I61" i="94"/>
  <c r="I60" i="94"/>
  <c r="I59" i="94"/>
  <c r="I58" i="94"/>
  <c r="I57" i="94"/>
  <c r="I56" i="94"/>
  <c r="I55" i="94"/>
  <c r="I54" i="94"/>
  <c r="I53" i="94"/>
  <c r="I52" i="94"/>
  <c r="I51" i="94"/>
  <c r="I50" i="94"/>
  <c r="I49" i="94"/>
  <c r="I48" i="94"/>
  <c r="I47" i="94"/>
  <c r="I46" i="94"/>
  <c r="I45" i="94"/>
  <c r="I44" i="94"/>
  <c r="I43" i="94"/>
  <c r="I42" i="94"/>
  <c r="I41" i="94"/>
  <c r="I40" i="94"/>
  <c r="I39" i="94"/>
  <c r="I38" i="94"/>
  <c r="I37" i="94"/>
  <c r="I36" i="94"/>
  <c r="I35" i="94"/>
  <c r="I34" i="94"/>
  <c r="I33" i="94"/>
  <c r="I32" i="94"/>
  <c r="I31" i="94"/>
  <c r="I30" i="94"/>
  <c r="I29" i="94"/>
  <c r="I28" i="94"/>
  <c r="I27" i="94"/>
  <c r="I26" i="94"/>
  <c r="I25" i="94"/>
  <c r="I24" i="94"/>
  <c r="I23" i="94"/>
  <c r="I22" i="94"/>
  <c r="I21" i="94"/>
  <c r="I20" i="94"/>
  <c r="I19" i="94"/>
  <c r="I18" i="94"/>
  <c r="I17" i="94"/>
  <c r="H14" i="94"/>
  <c r="I98" i="91"/>
  <c r="I97" i="91"/>
  <c r="I96" i="91"/>
  <c r="I95" i="91"/>
  <c r="I94" i="91"/>
  <c r="I93" i="91"/>
  <c r="I92" i="91"/>
  <c r="I91" i="91"/>
  <c r="I90" i="91"/>
  <c r="I89" i="91"/>
  <c r="I88" i="91"/>
  <c r="I87" i="91"/>
  <c r="I86" i="91"/>
  <c r="I85" i="91"/>
  <c r="I84" i="91"/>
  <c r="I83" i="91"/>
  <c r="I82" i="91"/>
  <c r="I81" i="91"/>
  <c r="I80" i="91"/>
  <c r="I79" i="91"/>
  <c r="I78" i="91"/>
  <c r="I77" i="91"/>
  <c r="I76" i="91"/>
  <c r="I75" i="91"/>
  <c r="I74" i="91"/>
  <c r="I73" i="91"/>
  <c r="I72" i="91"/>
  <c r="I71" i="91"/>
  <c r="I70" i="91"/>
  <c r="I69" i="91"/>
  <c r="I68" i="91"/>
  <c r="I67" i="91"/>
  <c r="I66" i="91"/>
  <c r="I65" i="91"/>
  <c r="I64" i="91"/>
  <c r="I63" i="91"/>
  <c r="I62" i="91"/>
  <c r="I61" i="91"/>
  <c r="I60" i="91"/>
  <c r="I59" i="91"/>
  <c r="I58" i="91"/>
  <c r="I57" i="91"/>
  <c r="I56" i="91"/>
  <c r="I55" i="91"/>
  <c r="I54" i="91"/>
  <c r="I53" i="91"/>
  <c r="I52" i="91"/>
  <c r="I51" i="91"/>
  <c r="I50" i="91"/>
  <c r="I49" i="91"/>
  <c r="I48" i="91"/>
  <c r="I47" i="91"/>
  <c r="I46" i="91"/>
  <c r="I45" i="91"/>
  <c r="I44" i="91"/>
  <c r="I43" i="91"/>
  <c r="I42" i="91"/>
  <c r="I41" i="91"/>
  <c r="I40" i="91"/>
  <c r="I39" i="91"/>
  <c r="I38" i="91"/>
  <c r="I37" i="91"/>
  <c r="I36" i="91"/>
  <c r="I35" i="91"/>
  <c r="I34" i="91"/>
  <c r="I33" i="91"/>
  <c r="I32" i="91"/>
  <c r="I31" i="91"/>
  <c r="I30" i="91"/>
  <c r="I29" i="91"/>
  <c r="I28" i="91"/>
  <c r="I27" i="91"/>
  <c r="I26" i="91"/>
  <c r="I25" i="91"/>
  <c r="I24" i="91"/>
  <c r="I23" i="91"/>
  <c r="I22" i="91"/>
  <c r="I21" i="91"/>
  <c r="I20" i="91"/>
  <c r="I19" i="91"/>
  <c r="I18" i="91"/>
  <c r="I17" i="91"/>
  <c r="H14" i="91"/>
  <c r="I14" i="94" l="1"/>
  <c r="I14" i="91"/>
  <c r="I93" i="87"/>
  <c r="I92" i="87"/>
  <c r="I91" i="87"/>
  <c r="I90" i="87"/>
  <c r="I89" i="87"/>
  <c r="I88" i="87"/>
  <c r="I87" i="87"/>
  <c r="I86" i="87"/>
  <c r="I85" i="87"/>
  <c r="I84" i="87"/>
  <c r="I83" i="87"/>
  <c r="I82" i="87"/>
  <c r="I81" i="87"/>
  <c r="I80" i="87"/>
  <c r="I79" i="87"/>
  <c r="I78" i="87"/>
  <c r="I77" i="87"/>
  <c r="I76" i="87"/>
  <c r="I75" i="87"/>
  <c r="I74" i="87"/>
  <c r="I73" i="87"/>
  <c r="I72" i="87"/>
  <c r="I71" i="87"/>
  <c r="I70" i="87"/>
  <c r="I69" i="87"/>
  <c r="I68" i="87"/>
  <c r="I67" i="87"/>
  <c r="I66" i="87"/>
  <c r="I65" i="87"/>
  <c r="I64" i="87"/>
  <c r="I63" i="87"/>
  <c r="I62" i="87"/>
  <c r="I61" i="87"/>
  <c r="I60" i="87"/>
  <c r="I59" i="87"/>
  <c r="I58" i="87"/>
  <c r="I57" i="87"/>
  <c r="I56" i="87"/>
  <c r="I55" i="87"/>
  <c r="I54" i="87"/>
  <c r="I53" i="87"/>
  <c r="I52" i="87"/>
  <c r="I51" i="87"/>
  <c r="I50" i="87"/>
  <c r="I49" i="87"/>
  <c r="I48" i="87"/>
  <c r="I47" i="87"/>
  <c r="I46" i="87"/>
  <c r="I45" i="87"/>
  <c r="I44" i="87"/>
  <c r="I43" i="87"/>
  <c r="I42" i="87"/>
  <c r="I41" i="87"/>
  <c r="I40" i="87"/>
  <c r="I39" i="87"/>
  <c r="I38" i="87"/>
  <c r="I37" i="87"/>
  <c r="I36" i="87"/>
  <c r="I35" i="87"/>
  <c r="I34" i="87"/>
  <c r="I33" i="87"/>
  <c r="I32" i="87"/>
  <c r="I31" i="87"/>
  <c r="I30" i="87"/>
  <c r="I29" i="87"/>
  <c r="I28" i="87"/>
  <c r="I27" i="87"/>
  <c r="I26" i="87"/>
  <c r="I25" i="87"/>
  <c r="I24" i="87"/>
  <c r="I23" i="87"/>
  <c r="I22" i="87"/>
  <c r="I21" i="87"/>
  <c r="I20" i="87"/>
  <c r="I19" i="87"/>
  <c r="I18" i="87"/>
  <c r="I17" i="87"/>
  <c r="H14" i="87"/>
  <c r="I73" i="86"/>
  <c r="I72" i="86"/>
  <c r="I71" i="86"/>
  <c r="I70" i="86"/>
  <c r="I69" i="86"/>
  <c r="I68" i="86"/>
  <c r="I67" i="86"/>
  <c r="I66" i="86"/>
  <c r="I65" i="86"/>
  <c r="I64" i="86"/>
  <c r="I63" i="86"/>
  <c r="I62" i="86"/>
  <c r="I61" i="86"/>
  <c r="I60" i="86"/>
  <c r="I59" i="86"/>
  <c r="I58" i="86"/>
  <c r="I57" i="86"/>
  <c r="I56" i="86"/>
  <c r="I55" i="86"/>
  <c r="I54" i="86"/>
  <c r="I53" i="86"/>
  <c r="I52" i="86"/>
  <c r="I51" i="86"/>
  <c r="I50" i="86"/>
  <c r="I49" i="86"/>
  <c r="I48" i="86"/>
  <c r="I47" i="86"/>
  <c r="I46" i="86"/>
  <c r="I45" i="86"/>
  <c r="I44" i="86"/>
  <c r="I43" i="86"/>
  <c r="I42" i="86"/>
  <c r="I41" i="86"/>
  <c r="I40" i="86"/>
  <c r="I39" i="86"/>
  <c r="I38" i="86"/>
  <c r="I37" i="86"/>
  <c r="I36" i="86"/>
  <c r="I35" i="86"/>
  <c r="I34" i="86"/>
  <c r="I22" i="86"/>
  <c r="I23" i="86"/>
  <c r="I20" i="86"/>
  <c r="I19" i="86"/>
  <c r="I21" i="86"/>
  <c r="I33" i="86"/>
  <c r="I32" i="86"/>
  <c r="I31" i="86"/>
  <c r="I30" i="86"/>
  <c r="I29" i="86"/>
  <c r="I28" i="86"/>
  <c r="I18" i="86"/>
  <c r="I27" i="86"/>
  <c r="I26" i="86"/>
  <c r="I25" i="86"/>
  <c r="I24" i="86"/>
  <c r="I17" i="86"/>
  <c r="H14" i="86"/>
  <c r="I17" i="84"/>
  <c r="H14" i="84"/>
  <c r="I97" i="81"/>
  <c r="I96" i="81"/>
  <c r="I95" i="81"/>
  <c r="I94" i="81"/>
  <c r="I93" i="81"/>
  <c r="I92" i="81"/>
  <c r="I91" i="81"/>
  <c r="I90" i="81"/>
  <c r="I89" i="81"/>
  <c r="I88" i="81"/>
  <c r="I87" i="81"/>
  <c r="I86" i="81"/>
  <c r="I85" i="81"/>
  <c r="I84" i="81"/>
  <c r="I83" i="81"/>
  <c r="I82" i="81"/>
  <c r="I81" i="81"/>
  <c r="I80" i="81"/>
  <c r="I79" i="81"/>
  <c r="I78" i="81"/>
  <c r="I77" i="81"/>
  <c r="I76" i="81"/>
  <c r="I75" i="81"/>
  <c r="I74" i="81"/>
  <c r="I73" i="81"/>
  <c r="I72" i="81"/>
  <c r="I71" i="81"/>
  <c r="I70" i="81"/>
  <c r="I69" i="81"/>
  <c r="I68" i="81"/>
  <c r="I67" i="81"/>
  <c r="I66" i="81"/>
  <c r="I65" i="81"/>
  <c r="I64" i="81"/>
  <c r="I63" i="81"/>
  <c r="I62" i="81"/>
  <c r="I61" i="81"/>
  <c r="I60" i="81"/>
  <c r="I59" i="81"/>
  <c r="I58" i="81"/>
  <c r="I57" i="81"/>
  <c r="I56" i="81"/>
  <c r="I55" i="81"/>
  <c r="I54" i="81"/>
  <c r="I53" i="81"/>
  <c r="I52" i="81"/>
  <c r="I51" i="81"/>
  <c r="I50" i="81"/>
  <c r="I49" i="81"/>
  <c r="I48" i="81"/>
  <c r="I47" i="81"/>
  <c r="I46" i="81"/>
  <c r="I45" i="81"/>
  <c r="I44" i="81"/>
  <c r="I43" i="81"/>
  <c r="I42" i="81"/>
  <c r="I41" i="81"/>
  <c r="I40" i="81"/>
  <c r="I39" i="81"/>
  <c r="I38" i="81"/>
  <c r="I37" i="81"/>
  <c r="I36" i="81"/>
  <c r="I35" i="81"/>
  <c r="I34" i="81"/>
  <c r="I33" i="81"/>
  <c r="I32" i="81"/>
  <c r="I31" i="81"/>
  <c r="I30" i="81"/>
  <c r="I29" i="81"/>
  <c r="I28" i="81"/>
  <c r="I27" i="81"/>
  <c r="I26" i="81"/>
  <c r="I25" i="81"/>
  <c r="I24" i="81"/>
  <c r="I23" i="81"/>
  <c r="I22" i="81"/>
  <c r="I21" i="81"/>
  <c r="I20" i="81"/>
  <c r="I19" i="81"/>
  <c r="I18" i="81"/>
  <c r="I17" i="81"/>
  <c r="H14" i="81"/>
  <c r="I28" i="80"/>
  <c r="F28" i="80"/>
  <c r="I27" i="80"/>
  <c r="F27" i="80"/>
  <c r="I26" i="80"/>
  <c r="F26" i="80"/>
  <c r="I25" i="80"/>
  <c r="F25" i="80"/>
  <c r="I24" i="80"/>
  <c r="F24" i="80"/>
  <c r="I23" i="80"/>
  <c r="F23" i="80"/>
  <c r="I22" i="80"/>
  <c r="F22" i="80"/>
  <c r="I21" i="80"/>
  <c r="F21" i="80"/>
  <c r="I20" i="80"/>
  <c r="F20" i="80"/>
  <c r="I19" i="80"/>
  <c r="F19" i="80"/>
  <c r="I18" i="80"/>
  <c r="F18" i="80"/>
  <c r="I17" i="80"/>
  <c r="F17" i="80"/>
  <c r="H14" i="80"/>
  <c r="H14" i="55"/>
  <c r="H14" i="56"/>
  <c r="H14" i="61"/>
  <c r="H14" i="62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7" i="56"/>
  <c r="H14" i="72"/>
  <c r="H14" i="73"/>
  <c r="H14" i="74"/>
  <c r="H14" i="71"/>
  <c r="H14" i="75"/>
  <c r="H14" i="68"/>
  <c r="H14" i="67"/>
  <c r="H14" i="69"/>
  <c r="I14" i="86" l="1"/>
  <c r="I14" i="80"/>
  <c r="I14" i="87"/>
  <c r="I14" i="84"/>
  <c r="I14" i="81"/>
  <c r="I18" i="73" l="1"/>
  <c r="I19" i="73"/>
  <c r="I20" i="73"/>
  <c r="I21" i="73"/>
  <c r="I22" i="73"/>
  <c r="I23" i="73"/>
  <c r="I24" i="73"/>
  <c r="I25" i="73"/>
  <c r="I26" i="73"/>
  <c r="I27" i="73"/>
  <c r="I28" i="73"/>
  <c r="I29" i="73"/>
  <c r="I30" i="73"/>
  <c r="I31" i="73"/>
  <c r="I32" i="73"/>
  <c r="I33" i="73"/>
  <c r="I34" i="73"/>
  <c r="I35" i="73"/>
  <c r="I36" i="73"/>
  <c r="I37" i="73"/>
  <c r="I38" i="73"/>
  <c r="I39" i="73"/>
  <c r="I40" i="73"/>
  <c r="I41" i="73"/>
  <c r="I42" i="73"/>
  <c r="I43" i="73"/>
  <c r="I44" i="73"/>
  <c r="I45" i="73"/>
  <c r="I46" i="73"/>
  <c r="I47" i="73"/>
  <c r="I48" i="73"/>
  <c r="I49" i="73"/>
  <c r="I50" i="73"/>
  <c r="I51" i="73"/>
  <c r="I52" i="73"/>
  <c r="I53" i="73"/>
  <c r="I54" i="73"/>
  <c r="I55" i="73"/>
  <c r="I56" i="73"/>
  <c r="I57" i="73"/>
  <c r="I58" i="73"/>
  <c r="I59" i="73"/>
  <c r="I60" i="73"/>
  <c r="I61" i="73"/>
  <c r="I62" i="73"/>
  <c r="I63" i="73"/>
  <c r="I64" i="73"/>
  <c r="I65" i="73"/>
  <c r="I66" i="73"/>
  <c r="I67" i="73"/>
  <c r="I68" i="73"/>
  <c r="I69" i="73"/>
  <c r="I70" i="73"/>
  <c r="I71" i="73"/>
  <c r="I72" i="73"/>
  <c r="I73" i="73"/>
  <c r="I74" i="73"/>
  <c r="I75" i="73"/>
  <c r="I76" i="73"/>
  <c r="I77" i="73"/>
  <c r="I78" i="73"/>
  <c r="I79" i="73"/>
  <c r="I80" i="73"/>
  <c r="I81" i="73"/>
  <c r="I82" i="73"/>
  <c r="I83" i="73"/>
  <c r="I84" i="73"/>
  <c r="I85" i="73"/>
  <c r="I18" i="74"/>
  <c r="I19" i="74"/>
  <c r="I20" i="74"/>
  <c r="I21" i="74"/>
  <c r="I22" i="74"/>
  <c r="I23" i="74"/>
  <c r="I24" i="74"/>
  <c r="I25" i="74"/>
  <c r="I26" i="74"/>
  <c r="I27" i="74"/>
  <c r="I28" i="74"/>
  <c r="I29" i="74"/>
  <c r="I30" i="74"/>
  <c r="I31" i="74"/>
  <c r="I32" i="74"/>
  <c r="I33" i="74"/>
  <c r="I34" i="74"/>
  <c r="I35" i="74"/>
  <c r="I36" i="74"/>
  <c r="I37" i="74"/>
  <c r="I38" i="74"/>
  <c r="I39" i="74"/>
  <c r="I40" i="74"/>
  <c r="I41" i="74"/>
  <c r="I42" i="74"/>
  <c r="I43" i="74"/>
  <c r="I44" i="74"/>
  <c r="I45" i="74"/>
  <c r="I46" i="74"/>
  <c r="I47" i="74"/>
  <c r="I48" i="74"/>
  <c r="I49" i="74"/>
  <c r="I50" i="74"/>
  <c r="I51" i="74"/>
  <c r="I52" i="74"/>
  <c r="I53" i="74"/>
  <c r="I54" i="74"/>
  <c r="I55" i="74"/>
  <c r="I56" i="74"/>
  <c r="I57" i="74"/>
  <c r="I58" i="74"/>
  <c r="I59" i="74"/>
  <c r="I60" i="74"/>
  <c r="I61" i="74"/>
  <c r="I62" i="74"/>
  <c r="I63" i="74"/>
  <c r="I64" i="74"/>
  <c r="I65" i="74"/>
  <c r="I66" i="74"/>
  <c r="I67" i="74"/>
  <c r="I68" i="74"/>
  <c r="I69" i="74"/>
  <c r="I70" i="74"/>
  <c r="I71" i="74"/>
  <c r="I72" i="74"/>
  <c r="I73" i="74"/>
  <c r="I74" i="74"/>
  <c r="I75" i="74"/>
  <c r="I76" i="74"/>
  <c r="I77" i="74"/>
  <c r="I78" i="74"/>
  <c r="I79" i="74"/>
  <c r="I80" i="74"/>
  <c r="I81" i="74"/>
  <c r="I82" i="74"/>
  <c r="I83" i="74"/>
  <c r="I84" i="74"/>
  <c r="I85" i="74"/>
  <c r="I86" i="74"/>
  <c r="I87" i="74"/>
  <c r="I88" i="74"/>
  <c r="I89" i="74"/>
  <c r="I90" i="74"/>
  <c r="I91" i="74"/>
  <c r="I92" i="74"/>
  <c r="I93" i="74"/>
  <c r="I94" i="74"/>
  <c r="I95" i="74"/>
  <c r="I96" i="74"/>
  <c r="I97" i="74"/>
  <c r="I98" i="74"/>
  <c r="I99" i="74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63" i="71"/>
  <c r="I64" i="71"/>
  <c r="I65" i="71"/>
  <c r="I66" i="71"/>
  <c r="I67" i="71"/>
  <c r="I68" i="71"/>
  <c r="I69" i="71"/>
  <c r="I70" i="71"/>
  <c r="I71" i="71"/>
  <c r="I72" i="71"/>
  <c r="I73" i="71"/>
  <c r="I74" i="71"/>
  <c r="I75" i="71"/>
  <c r="I76" i="71"/>
  <c r="I77" i="71"/>
  <c r="I78" i="71"/>
  <c r="I79" i="71"/>
  <c r="I80" i="71"/>
  <c r="I81" i="71"/>
  <c r="I82" i="71"/>
  <c r="I83" i="71"/>
  <c r="I84" i="71"/>
  <c r="I85" i="71"/>
  <c r="I86" i="71"/>
  <c r="I87" i="71"/>
  <c r="I88" i="71"/>
  <c r="I89" i="71"/>
  <c r="I90" i="71"/>
  <c r="I91" i="71"/>
  <c r="I92" i="71"/>
  <c r="I93" i="71"/>
  <c r="I94" i="71"/>
  <c r="I95" i="71"/>
  <c r="I96" i="71"/>
  <c r="I97" i="71"/>
  <c r="I98" i="71"/>
  <c r="I99" i="71"/>
  <c r="I100" i="71"/>
  <c r="I18" i="75"/>
  <c r="I19" i="75"/>
  <c r="I20" i="75"/>
  <c r="I21" i="75"/>
  <c r="I22" i="75"/>
  <c r="I23" i="75"/>
  <c r="I24" i="75"/>
  <c r="I25" i="75"/>
  <c r="I26" i="75"/>
  <c r="I27" i="75"/>
  <c r="I28" i="75"/>
  <c r="I29" i="75"/>
  <c r="I30" i="75"/>
  <c r="I31" i="75"/>
  <c r="I32" i="75"/>
  <c r="I33" i="75"/>
  <c r="I34" i="75"/>
  <c r="I35" i="75"/>
  <c r="I36" i="75"/>
  <c r="I37" i="75"/>
  <c r="I38" i="75"/>
  <c r="I39" i="75"/>
  <c r="I40" i="75"/>
  <c r="I41" i="75"/>
  <c r="I42" i="75"/>
  <c r="I43" i="75"/>
  <c r="I44" i="75"/>
  <c r="I45" i="75"/>
  <c r="I46" i="75"/>
  <c r="I47" i="75"/>
  <c r="I48" i="75"/>
  <c r="I49" i="75"/>
  <c r="I50" i="75"/>
  <c r="I51" i="75"/>
  <c r="I52" i="75"/>
  <c r="I53" i="75"/>
  <c r="I54" i="75"/>
  <c r="I55" i="75"/>
  <c r="I56" i="75"/>
  <c r="I57" i="75"/>
  <c r="I58" i="75"/>
  <c r="I59" i="75"/>
  <c r="I60" i="75"/>
  <c r="I61" i="75"/>
  <c r="I62" i="75"/>
  <c r="I63" i="75"/>
  <c r="I64" i="75"/>
  <c r="I65" i="75"/>
  <c r="I66" i="75"/>
  <c r="I67" i="75"/>
  <c r="I68" i="75"/>
  <c r="I69" i="75"/>
  <c r="I70" i="75"/>
  <c r="I71" i="75"/>
  <c r="I72" i="75"/>
  <c r="I73" i="75"/>
  <c r="I74" i="75"/>
  <c r="I75" i="75"/>
  <c r="I76" i="75"/>
  <c r="I77" i="75"/>
  <c r="I78" i="75"/>
  <c r="I79" i="75"/>
  <c r="I80" i="75"/>
  <c r="I81" i="75"/>
  <c r="I82" i="75"/>
  <c r="I83" i="75"/>
  <c r="I84" i="75"/>
  <c r="I85" i="75"/>
  <c r="I86" i="75"/>
  <c r="I87" i="75"/>
  <c r="I88" i="75"/>
  <c r="I89" i="75"/>
  <c r="I90" i="75"/>
  <c r="I91" i="75"/>
  <c r="I92" i="75"/>
  <c r="I93" i="75"/>
  <c r="I94" i="75"/>
  <c r="I18" i="68"/>
  <c r="I19" i="68"/>
  <c r="I20" i="68"/>
  <c r="I21" i="68"/>
  <c r="I22" i="68"/>
  <c r="I23" i="68"/>
  <c r="I24" i="68"/>
  <c r="I25" i="68"/>
  <c r="I26" i="68"/>
  <c r="I27" i="68"/>
  <c r="I28" i="68"/>
  <c r="I29" i="68"/>
  <c r="I30" i="68"/>
  <c r="I31" i="68"/>
  <c r="I32" i="68"/>
  <c r="I33" i="68"/>
  <c r="I34" i="68"/>
  <c r="I35" i="68"/>
  <c r="I36" i="68"/>
  <c r="I37" i="68"/>
  <c r="I38" i="68"/>
  <c r="I39" i="68"/>
  <c r="I40" i="68"/>
  <c r="I41" i="68"/>
  <c r="I42" i="68"/>
  <c r="I43" i="68"/>
  <c r="I44" i="68"/>
  <c r="I45" i="68"/>
  <c r="I46" i="68"/>
  <c r="I47" i="68"/>
  <c r="I48" i="68"/>
  <c r="I49" i="68"/>
  <c r="I50" i="68"/>
  <c r="I51" i="68"/>
  <c r="I52" i="68"/>
  <c r="I53" i="68"/>
  <c r="I54" i="68"/>
  <c r="I55" i="68"/>
  <c r="I56" i="68"/>
  <c r="I57" i="68"/>
  <c r="I58" i="68"/>
  <c r="I59" i="68"/>
  <c r="I60" i="68"/>
  <c r="I61" i="68"/>
  <c r="I62" i="68"/>
  <c r="I63" i="68"/>
  <c r="I64" i="68"/>
  <c r="I65" i="68"/>
  <c r="I66" i="68"/>
  <c r="I67" i="68"/>
  <c r="I68" i="68"/>
  <c r="I69" i="68"/>
  <c r="I70" i="68"/>
  <c r="I71" i="68"/>
  <c r="I72" i="68"/>
  <c r="I73" i="68"/>
  <c r="I74" i="68"/>
  <c r="I75" i="68"/>
  <c r="I76" i="68"/>
  <c r="I77" i="68"/>
  <c r="I78" i="68"/>
  <c r="I79" i="68"/>
  <c r="I80" i="68"/>
  <c r="I81" i="68"/>
  <c r="I82" i="68"/>
  <c r="I83" i="68"/>
  <c r="I84" i="68"/>
  <c r="I85" i="68"/>
  <c r="I86" i="68"/>
  <c r="I87" i="68"/>
  <c r="I88" i="68"/>
  <c r="I89" i="68"/>
  <c r="I90" i="68"/>
  <c r="I91" i="68"/>
  <c r="I92" i="68"/>
  <c r="I93" i="68"/>
  <c r="I94" i="68"/>
  <c r="I95" i="68"/>
  <c r="I96" i="68"/>
  <c r="I97" i="68"/>
  <c r="I98" i="68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47" i="67"/>
  <c r="I48" i="67"/>
  <c r="I49" i="67"/>
  <c r="I50" i="67"/>
  <c r="I51" i="67"/>
  <c r="I52" i="67"/>
  <c r="I53" i="67"/>
  <c r="I54" i="67"/>
  <c r="I55" i="67"/>
  <c r="I56" i="67"/>
  <c r="I57" i="67"/>
  <c r="I58" i="67"/>
  <c r="I59" i="67"/>
  <c r="I60" i="67"/>
  <c r="I61" i="67"/>
  <c r="I62" i="67"/>
  <c r="I63" i="67"/>
  <c r="I64" i="67"/>
  <c r="I65" i="67"/>
  <c r="I66" i="67"/>
  <c r="I67" i="67"/>
  <c r="I68" i="67"/>
  <c r="I69" i="67"/>
  <c r="I70" i="67"/>
  <c r="I71" i="67"/>
  <c r="I72" i="67"/>
  <c r="I73" i="67"/>
  <c r="I74" i="67"/>
  <c r="I75" i="67"/>
  <c r="I76" i="67"/>
  <c r="I77" i="67"/>
  <c r="I78" i="67"/>
  <c r="I79" i="67"/>
  <c r="I80" i="67"/>
  <c r="I81" i="67"/>
  <c r="I82" i="67"/>
  <c r="I83" i="67"/>
  <c r="I84" i="67"/>
  <c r="I85" i="67"/>
  <c r="I86" i="67"/>
  <c r="I87" i="67"/>
  <c r="I88" i="67"/>
  <c r="I89" i="67"/>
  <c r="I90" i="67"/>
  <c r="I91" i="67"/>
  <c r="I92" i="67"/>
  <c r="I93" i="67"/>
  <c r="I94" i="67"/>
  <c r="I95" i="67"/>
  <c r="I96" i="67"/>
  <c r="I97" i="67"/>
  <c r="I98" i="67"/>
  <c r="I18" i="69"/>
  <c r="I19" i="69"/>
  <c r="I20" i="69"/>
  <c r="I21" i="69"/>
  <c r="I22" i="69"/>
  <c r="I23" i="69"/>
  <c r="I24" i="69"/>
  <c r="I25" i="69"/>
  <c r="I26" i="69"/>
  <c r="I27" i="69"/>
  <c r="I28" i="69"/>
  <c r="I29" i="69"/>
  <c r="I30" i="69"/>
  <c r="I31" i="69"/>
  <c r="I32" i="69"/>
  <c r="I33" i="69"/>
  <c r="I34" i="69"/>
  <c r="I35" i="69"/>
  <c r="I36" i="69"/>
  <c r="I37" i="69"/>
  <c r="I38" i="69"/>
  <c r="I39" i="69"/>
  <c r="I40" i="69"/>
  <c r="I41" i="69"/>
  <c r="I42" i="69"/>
  <c r="I43" i="69"/>
  <c r="I44" i="69"/>
  <c r="I45" i="69"/>
  <c r="I46" i="69"/>
  <c r="I47" i="69"/>
  <c r="I48" i="69"/>
  <c r="I49" i="69"/>
  <c r="I50" i="69"/>
  <c r="I51" i="69"/>
  <c r="I52" i="69"/>
  <c r="I53" i="69"/>
  <c r="I54" i="69"/>
  <c r="I55" i="69"/>
  <c r="I56" i="69"/>
  <c r="I57" i="69"/>
  <c r="I58" i="69"/>
  <c r="I59" i="69"/>
  <c r="I60" i="69"/>
  <c r="I61" i="69"/>
  <c r="I62" i="69"/>
  <c r="I63" i="69"/>
  <c r="I64" i="69"/>
  <c r="I65" i="69"/>
  <c r="I66" i="69"/>
  <c r="I67" i="69"/>
  <c r="I68" i="69"/>
  <c r="I69" i="69"/>
  <c r="I70" i="69"/>
  <c r="I71" i="69"/>
  <c r="I72" i="69"/>
  <c r="I73" i="69"/>
  <c r="I74" i="69"/>
  <c r="I75" i="69"/>
  <c r="I76" i="69"/>
  <c r="I77" i="69"/>
  <c r="I78" i="69"/>
  <c r="I79" i="69"/>
  <c r="I80" i="69"/>
  <c r="I81" i="69"/>
  <c r="I82" i="69"/>
  <c r="I83" i="69"/>
  <c r="I84" i="69"/>
  <c r="I85" i="69"/>
  <c r="I86" i="69"/>
  <c r="I87" i="69"/>
  <c r="I88" i="69"/>
  <c r="I89" i="69"/>
  <c r="I90" i="69"/>
  <c r="I91" i="69"/>
  <c r="I92" i="69"/>
  <c r="I93" i="69"/>
  <c r="I94" i="69"/>
  <c r="I95" i="69"/>
  <c r="I96" i="69"/>
  <c r="I97" i="69"/>
  <c r="I98" i="69"/>
  <c r="I99" i="69"/>
  <c r="I100" i="69"/>
  <c r="I18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17" i="75"/>
  <c r="I17" i="74"/>
  <c r="I17" i="72"/>
  <c r="I17" i="71"/>
  <c r="I17" i="69"/>
  <c r="I17" i="68"/>
  <c r="I17" i="67"/>
  <c r="I14" i="69" l="1"/>
  <c r="I14" i="67"/>
  <c r="I14" i="68"/>
  <c r="I14" i="75"/>
  <c r="I14" i="71"/>
  <c r="I14" i="73"/>
  <c r="I14" i="72"/>
  <c r="I14" i="74"/>
  <c r="F52" i="62"/>
  <c r="I52" i="62"/>
  <c r="F53" i="62"/>
  <c r="I53" i="62"/>
  <c r="F54" i="62"/>
  <c r="I54" i="62"/>
  <c r="F55" i="62"/>
  <c r="I55" i="62"/>
  <c r="F56" i="62"/>
  <c r="I56" i="62"/>
  <c r="F57" i="62"/>
  <c r="I57" i="62"/>
  <c r="F58" i="62"/>
  <c r="I58" i="62"/>
  <c r="F59" i="62"/>
  <c r="I59" i="62"/>
  <c r="F60" i="62"/>
  <c r="I60" i="62"/>
  <c r="F61" i="62"/>
  <c r="I61" i="62"/>
  <c r="F62" i="62"/>
  <c r="I62" i="62"/>
  <c r="F63" i="62"/>
  <c r="I63" i="62"/>
  <c r="F64" i="62"/>
  <c r="I64" i="62"/>
  <c r="F65" i="62"/>
  <c r="I65" i="62"/>
  <c r="F66" i="62"/>
  <c r="I66" i="62"/>
  <c r="F67" i="62"/>
  <c r="I67" i="62"/>
  <c r="F68" i="62"/>
  <c r="I68" i="62"/>
  <c r="F69" i="62"/>
  <c r="I69" i="62"/>
  <c r="F70" i="62"/>
  <c r="I70" i="62"/>
  <c r="F71" i="62"/>
  <c r="I71" i="62"/>
  <c r="F72" i="62"/>
  <c r="I72" i="62"/>
  <c r="F73" i="62"/>
  <c r="I73" i="62"/>
  <c r="F74" i="62"/>
  <c r="I74" i="62"/>
  <c r="F75" i="62"/>
  <c r="I75" i="62"/>
  <c r="F76" i="62"/>
  <c r="I76" i="62"/>
  <c r="F77" i="62"/>
  <c r="I77" i="62"/>
  <c r="F78" i="62"/>
  <c r="I78" i="62"/>
  <c r="F79" i="62"/>
  <c r="I79" i="62"/>
  <c r="F80" i="62"/>
  <c r="I80" i="62"/>
  <c r="F81" i="62"/>
  <c r="I81" i="62"/>
  <c r="F82" i="62"/>
  <c r="I82" i="62"/>
  <c r="F83" i="62"/>
  <c r="I83" i="62"/>
  <c r="F84" i="62"/>
  <c r="I84" i="62"/>
  <c r="F85" i="62"/>
  <c r="I85" i="62"/>
  <c r="F86" i="62"/>
  <c r="I86" i="62"/>
  <c r="F87" i="62"/>
  <c r="I87" i="62"/>
  <c r="F88" i="62"/>
  <c r="I88" i="62"/>
  <c r="F89" i="62"/>
  <c r="I89" i="62"/>
  <c r="F90" i="62"/>
  <c r="I90" i="62"/>
  <c r="F91" i="62"/>
  <c r="I91" i="62"/>
  <c r="F92" i="62"/>
  <c r="I92" i="62"/>
  <c r="F93" i="62"/>
  <c r="I93" i="62"/>
  <c r="F94" i="62"/>
  <c r="I94" i="62"/>
  <c r="F95" i="62"/>
  <c r="I95" i="62"/>
  <c r="F96" i="62"/>
  <c r="I96" i="62"/>
  <c r="F97" i="62"/>
  <c r="I97" i="62"/>
  <c r="F98" i="62"/>
  <c r="I98" i="62"/>
  <c r="F99" i="62"/>
  <c r="I99" i="62"/>
  <c r="F100" i="62"/>
  <c r="I100" i="62"/>
  <c r="F101" i="62"/>
  <c r="I101" i="62"/>
  <c r="F102" i="62"/>
  <c r="I102" i="62"/>
  <c r="F103" i="62"/>
  <c r="I103" i="62"/>
  <c r="I51" i="62"/>
  <c r="F51" i="62"/>
  <c r="I50" i="62"/>
  <c r="F50" i="62"/>
  <c r="I49" i="62"/>
  <c r="F49" i="62"/>
  <c r="I48" i="62"/>
  <c r="F48" i="62"/>
  <c r="I47" i="62"/>
  <c r="F47" i="62"/>
  <c r="I46" i="62"/>
  <c r="F46" i="62"/>
  <c r="I45" i="62"/>
  <c r="F45" i="62"/>
  <c r="I44" i="62"/>
  <c r="F44" i="62"/>
  <c r="I43" i="62"/>
  <c r="F43" i="62"/>
  <c r="I42" i="62"/>
  <c r="F42" i="62"/>
  <c r="I41" i="62"/>
  <c r="F41" i="62"/>
  <c r="I40" i="62"/>
  <c r="F40" i="62"/>
  <c r="I39" i="62"/>
  <c r="F39" i="62"/>
  <c r="I38" i="62"/>
  <c r="F38" i="62"/>
  <c r="I37" i="62"/>
  <c r="F37" i="62"/>
  <c r="I36" i="62"/>
  <c r="F36" i="62"/>
  <c r="I35" i="62"/>
  <c r="F35" i="62"/>
  <c r="I34" i="62"/>
  <c r="F34" i="62"/>
  <c r="I33" i="62"/>
  <c r="F33" i="62"/>
  <c r="I32" i="62"/>
  <c r="F32" i="62"/>
  <c r="I31" i="62"/>
  <c r="F31" i="62"/>
  <c r="I30" i="62"/>
  <c r="F30" i="62"/>
  <c r="I29" i="62"/>
  <c r="F29" i="62"/>
  <c r="I28" i="62"/>
  <c r="F28" i="62"/>
  <c r="I27" i="62"/>
  <c r="F27" i="62"/>
  <c r="I26" i="62"/>
  <c r="F26" i="62"/>
  <c r="I25" i="62"/>
  <c r="F25" i="62"/>
  <c r="I24" i="62"/>
  <c r="F24" i="62"/>
  <c r="I23" i="62"/>
  <c r="F23" i="62"/>
  <c r="I22" i="62"/>
  <c r="F22" i="62"/>
  <c r="I21" i="62"/>
  <c r="F21" i="62"/>
  <c r="I20" i="62"/>
  <c r="F20" i="62"/>
  <c r="I19" i="62"/>
  <c r="F19" i="62"/>
  <c r="I18" i="62"/>
  <c r="F18" i="62"/>
  <c r="I17" i="62"/>
  <c r="F17" i="62"/>
  <c r="F48" i="61"/>
  <c r="F49" i="61"/>
  <c r="F50" i="61"/>
  <c r="F51" i="61"/>
  <c r="F52" i="61"/>
  <c r="F53" i="61"/>
  <c r="F54" i="61"/>
  <c r="F55" i="61"/>
  <c r="F56" i="61"/>
  <c r="F57" i="61"/>
  <c r="F58" i="61"/>
  <c r="F59" i="61"/>
  <c r="F60" i="61"/>
  <c r="F61" i="61"/>
  <c r="F62" i="61"/>
  <c r="F63" i="61"/>
  <c r="F64" i="61"/>
  <c r="F65" i="61"/>
  <c r="F66" i="61"/>
  <c r="F67" i="61"/>
  <c r="F68" i="61"/>
  <c r="F69" i="61"/>
  <c r="F70" i="61"/>
  <c r="F71" i="61"/>
  <c r="F72" i="61"/>
  <c r="F73" i="61"/>
  <c r="F74" i="61"/>
  <c r="F75" i="61"/>
  <c r="F76" i="61"/>
  <c r="F77" i="61"/>
  <c r="F78" i="61"/>
  <c r="F79" i="61"/>
  <c r="F80" i="61"/>
  <c r="F81" i="61"/>
  <c r="F82" i="61"/>
  <c r="F83" i="61"/>
  <c r="F84" i="61"/>
  <c r="F85" i="61"/>
  <c r="F86" i="61"/>
  <c r="F87" i="61"/>
  <c r="F88" i="61"/>
  <c r="F89" i="61"/>
  <c r="F90" i="61"/>
  <c r="F91" i="61"/>
  <c r="F92" i="61"/>
  <c r="F93" i="61"/>
  <c r="F94" i="61"/>
  <c r="F95" i="61"/>
  <c r="F96" i="61"/>
  <c r="F97" i="61"/>
  <c r="F98" i="61"/>
  <c r="F99" i="61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I99" i="61"/>
  <c r="I98" i="61"/>
  <c r="I97" i="61"/>
  <c r="I96" i="61"/>
  <c r="I95" i="61"/>
  <c r="I94" i="61"/>
  <c r="I93" i="61"/>
  <c r="I92" i="61"/>
  <c r="I91" i="61"/>
  <c r="I90" i="61"/>
  <c r="I89" i="61"/>
  <c r="I88" i="61"/>
  <c r="I87" i="61"/>
  <c r="I86" i="61"/>
  <c r="I85" i="61"/>
  <c r="I84" i="61"/>
  <c r="I83" i="61"/>
  <c r="I82" i="61"/>
  <c r="I81" i="61"/>
  <c r="I80" i="61"/>
  <c r="I79" i="61"/>
  <c r="I78" i="61"/>
  <c r="I77" i="61"/>
  <c r="I76" i="61"/>
  <c r="I75" i="61"/>
  <c r="I74" i="61"/>
  <c r="I73" i="61"/>
  <c r="I72" i="61"/>
  <c r="I71" i="61"/>
  <c r="I70" i="61"/>
  <c r="I69" i="61"/>
  <c r="I68" i="61"/>
  <c r="I67" i="61"/>
  <c r="I66" i="61"/>
  <c r="I65" i="61"/>
  <c r="I64" i="61"/>
  <c r="I63" i="61"/>
  <c r="I62" i="61"/>
  <c r="I61" i="61"/>
  <c r="I60" i="61"/>
  <c r="I59" i="61"/>
  <c r="I58" i="61"/>
  <c r="I57" i="61"/>
  <c r="I56" i="61"/>
  <c r="I55" i="61"/>
  <c r="I54" i="61"/>
  <c r="I53" i="61"/>
  <c r="I52" i="61"/>
  <c r="I51" i="61"/>
  <c r="I50" i="61"/>
  <c r="I49" i="61"/>
  <c r="I48" i="61"/>
  <c r="I47" i="61"/>
  <c r="F47" i="61"/>
  <c r="I46" i="61"/>
  <c r="F46" i="61"/>
  <c r="I45" i="61"/>
  <c r="F45" i="61"/>
  <c r="I44" i="61"/>
  <c r="F44" i="61"/>
  <c r="I43" i="61"/>
  <c r="F43" i="61"/>
  <c r="I42" i="61"/>
  <c r="F42" i="61"/>
  <c r="I41" i="61"/>
  <c r="F41" i="61"/>
  <c r="I40" i="61"/>
  <c r="F40" i="61"/>
  <c r="I39" i="61"/>
  <c r="F39" i="61"/>
  <c r="I38" i="61"/>
  <c r="F38" i="61"/>
  <c r="I37" i="61"/>
  <c r="F37" i="61"/>
  <c r="I36" i="61"/>
  <c r="F36" i="61"/>
  <c r="I35" i="61"/>
  <c r="F35" i="61"/>
  <c r="I34" i="61"/>
  <c r="F34" i="61"/>
  <c r="I33" i="61"/>
  <c r="F33" i="61"/>
  <c r="I32" i="61"/>
  <c r="F32" i="61"/>
  <c r="I31" i="61"/>
  <c r="F31" i="61"/>
  <c r="I30" i="61"/>
  <c r="F30" i="61"/>
  <c r="I29" i="61"/>
  <c r="F29" i="61"/>
  <c r="I28" i="61"/>
  <c r="F28" i="61"/>
  <c r="I27" i="61"/>
  <c r="F27" i="61"/>
  <c r="I26" i="61"/>
  <c r="F26" i="61"/>
  <c r="I25" i="61"/>
  <c r="F25" i="61"/>
  <c r="I24" i="61"/>
  <c r="F24" i="61"/>
  <c r="I23" i="61"/>
  <c r="F23" i="61"/>
  <c r="I22" i="61"/>
  <c r="F22" i="61"/>
  <c r="I18" i="61"/>
  <c r="F18" i="61"/>
  <c r="I21" i="61"/>
  <c r="F21" i="61"/>
  <c r="I20" i="61"/>
  <c r="F20" i="61"/>
  <c r="I19" i="61"/>
  <c r="F19" i="61"/>
  <c r="I17" i="61"/>
  <c r="F17" i="61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I21" i="56"/>
  <c r="I20" i="56"/>
  <c r="I19" i="56"/>
  <c r="I18" i="56"/>
  <c r="I17" i="56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F35" i="55"/>
  <c r="I34" i="55"/>
  <c r="F34" i="55"/>
  <c r="I33" i="55"/>
  <c r="F33" i="55"/>
  <c r="I32" i="55"/>
  <c r="F32" i="55"/>
  <c r="I31" i="55"/>
  <c r="F31" i="55"/>
  <c r="I30" i="55"/>
  <c r="F30" i="55"/>
  <c r="I29" i="55"/>
  <c r="F29" i="55"/>
  <c r="I28" i="55"/>
  <c r="F28" i="55"/>
  <c r="I27" i="55"/>
  <c r="F27" i="55"/>
  <c r="I26" i="55"/>
  <c r="F26" i="55"/>
  <c r="I25" i="55"/>
  <c r="F25" i="55"/>
  <c r="I24" i="55"/>
  <c r="F24" i="55"/>
  <c r="I23" i="55"/>
  <c r="F23" i="55"/>
  <c r="I22" i="55"/>
  <c r="F22" i="55"/>
  <c r="I21" i="55"/>
  <c r="F21" i="55"/>
  <c r="I20" i="55"/>
  <c r="F20" i="55"/>
  <c r="I19" i="55"/>
  <c r="F19" i="55"/>
  <c r="I18" i="55"/>
  <c r="F18" i="55"/>
  <c r="I17" i="55"/>
  <c r="F17" i="55"/>
  <c r="I14" i="61" l="1"/>
  <c r="I14" i="55"/>
  <c r="I14" i="56"/>
  <c r="I14" i="62"/>
</calcChain>
</file>

<file path=xl/sharedStrings.xml><?xml version="1.0" encoding="utf-8"?>
<sst xmlns="http://schemas.openxmlformats.org/spreadsheetml/2006/main" count="1602" uniqueCount="569">
  <si>
    <t>Product Title</t>
  </si>
  <si>
    <t>Format</t>
  </si>
  <si>
    <t>List Price</t>
  </si>
  <si>
    <t>Author</t>
  </si>
  <si>
    <t>TOTAL</t>
  </si>
  <si>
    <t>DOLLARS</t>
  </si>
  <si>
    <t>QUANTITY</t>
  </si>
  <si>
    <t>Account #</t>
  </si>
  <si>
    <t>Phone</t>
  </si>
  <si>
    <t>PO#</t>
  </si>
  <si>
    <t>Backorders</t>
  </si>
  <si>
    <t>Order Date</t>
  </si>
  <si>
    <t>Name</t>
  </si>
  <si>
    <t>Address</t>
  </si>
  <si>
    <t>City, ST, Zip</t>
  </si>
  <si>
    <t>Ordered By</t>
  </si>
  <si>
    <t>Ship Via</t>
  </si>
  <si>
    <t>15+ ass’t units, 50% discount, 60-day billing, Free Freight</t>
  </si>
  <si>
    <t>25+ ass’t units, 52% discount, 60-day billing, Free Freight</t>
  </si>
  <si>
    <t>50+ ass’t units, 55% discount, 90-day billing, Free Freight</t>
  </si>
  <si>
    <t>Sale Price /
% Off</t>
  </si>
  <si>
    <t>Email</t>
  </si>
  <si>
    <t>Store Promo Disc. %</t>
  </si>
  <si>
    <t>Catalog 
Price</t>
  </si>
  <si>
    <t>UPC</t>
  </si>
  <si>
    <t>Cost Per Piece</t>
  </si>
  <si>
    <t>Minimum Quantity</t>
  </si>
  <si>
    <t>Order Quantity</t>
  </si>
  <si>
    <t>Min Qty
Total</t>
  </si>
  <si>
    <t>CARSON HOME ACCENTS</t>
  </si>
  <si>
    <t>189 Foreman Road</t>
  </si>
  <si>
    <t>Freeport, PA  16229</t>
  </si>
  <si>
    <t>P. GRAHAM DUNN</t>
  </si>
  <si>
    <t>630 Henry Street</t>
  </si>
  <si>
    <t>Dalton, OH  44618</t>
  </si>
  <si>
    <t>800-828-5260 / 330-828-2108</t>
  </si>
  <si>
    <t>CHRISTIAN ART GIFTS</t>
  </si>
  <si>
    <t>359 Longview Drive</t>
  </si>
  <si>
    <t>Bloomingdale, IL  60108</t>
  </si>
  <si>
    <t>CREATIVE BRANDS</t>
  </si>
  <si>
    <t>5226 S. 31st Place</t>
  </si>
  <si>
    <t>Phoenix, AZ  85040</t>
  </si>
  <si>
    <t>B&amp;H PUBLISHING GROUP</t>
  </si>
  <si>
    <t>1 Lifeway Plaza</t>
  </si>
  <si>
    <t>Nashville, TN  37234</t>
  </si>
  <si>
    <t>Phone 800-251-3225 / Fax 800-296-4036</t>
  </si>
  <si>
    <t>6030 E. Fulton Road</t>
  </si>
  <si>
    <t>Ada, MI  49301</t>
  </si>
  <si>
    <t>Phone 800-877-2655 / Fax 800-398-3111</t>
  </si>
  <si>
    <t>BAKER PUBLISHING GROUP</t>
  </si>
  <si>
    <t>BARBOUR PUBLISHING</t>
  </si>
  <si>
    <t>1810 Barbour Drive</t>
  </si>
  <si>
    <t>Urichsville, OH  44683</t>
  </si>
  <si>
    <t>Phone 800-852-8010 / Fax 800-220-5948</t>
  </si>
  <si>
    <t>HARVEST HOUSE PUBLISHERS</t>
  </si>
  <si>
    <t>2975 Chad Drive</t>
  </si>
  <si>
    <t>Eugene, OR  97408</t>
  </si>
  <si>
    <t>Phone 800-547-8979 / Fax 888-501-6012</t>
  </si>
  <si>
    <t>INTERVARSITY PRESS</t>
  </si>
  <si>
    <t>430 Plaza Drive</t>
  </si>
  <si>
    <t>Westmont, IL  60559</t>
  </si>
  <si>
    <t>Phone 800-843-9487 / Fax 630-734-4350</t>
  </si>
  <si>
    <t>MOODY PUBLISHING</t>
  </si>
  <si>
    <t>210 West Chestnut Street</t>
  </si>
  <si>
    <t>Chicago, IL  60610</t>
  </si>
  <si>
    <t xml:space="preserve">30 % off sale price unless otherwise noted </t>
  </si>
  <si>
    <t>Phone 800/521/7807</t>
  </si>
  <si>
    <t>Phone 800-572-1172 / Fax 800-525-7959</t>
  </si>
  <si>
    <t>Capitol Christian Music Group</t>
  </si>
  <si>
    <t>101 Winners Circle</t>
  </si>
  <si>
    <t>Brentwood, TN  37024</t>
  </si>
  <si>
    <t>Phone 800-877-4443 / Fax 615-371-6980</t>
  </si>
  <si>
    <t>Lifeway Bible Studies:</t>
  </si>
  <si>
    <t>No sale pricing, MAP agreement in effect</t>
  </si>
  <si>
    <t>orders@bakerpublishinggroup.com</t>
  </si>
  <si>
    <t>OrderToday@HarvestHousePublishers.com</t>
  </si>
  <si>
    <t>order@ivpress.com</t>
  </si>
  <si>
    <t>mpcustomerservice@moody.edu</t>
  </si>
  <si>
    <t>Phone 800-678-8812 / Fax 800-678-3329</t>
  </si>
  <si>
    <t>ISBN</t>
  </si>
  <si>
    <t>mailto:info@barbourbooks.com</t>
  </si>
  <si>
    <t>customerservice@kregel.com</t>
  </si>
  <si>
    <t>KREGEL PUBLICATIONS</t>
  </si>
  <si>
    <t>2450 Oak Industrial Dr NE</t>
  </si>
  <si>
    <t>Grand Rapids, MI 49505</t>
  </si>
  <si>
    <t>Phone 800-733-2607 / Fax 616-451-9330</t>
  </si>
  <si>
    <t>All B&amp;H Books and Bibles:</t>
  </si>
  <si>
    <t>Promo discount – Books = 58%, Bibles = 60%</t>
  </si>
  <si>
    <t>Discount:</t>
  </si>
  <si>
    <t>Returns:</t>
  </si>
  <si>
    <t>Item #</t>
  </si>
  <si>
    <t>HIDE</t>
  </si>
  <si>
    <t xml:space="preserve">NOTES:
</t>
  </si>
  <si>
    <t>Discount</t>
  </si>
  <si>
    <t>Shipping</t>
  </si>
  <si>
    <t>No</t>
  </si>
  <si>
    <t>Yes, RA requested for proper credit.</t>
  </si>
  <si>
    <t>Order Minimum:</t>
  </si>
  <si>
    <t>Surcharge:</t>
  </si>
  <si>
    <t>EVERYDAY TERMS:</t>
  </si>
  <si>
    <t>SALE TERMS:</t>
  </si>
  <si>
    <t>50%, all Books and Bibles</t>
  </si>
  <si>
    <t>No minimum order</t>
  </si>
  <si>
    <t>Yes, customer pays return freight</t>
  </si>
  <si>
    <t>None</t>
  </si>
  <si>
    <t>Discount – 45% off of the sale price on select titles</t>
  </si>
  <si>
    <t xml:space="preserve"> $100 net minimum</t>
  </si>
  <si>
    <t>Yes</t>
  </si>
  <si>
    <t xml:space="preserve"> Free ground shipping on most orders</t>
  </si>
  <si>
    <t xml:space="preserve"> 47% Books,  Bibles 45%</t>
  </si>
  <si>
    <t>N/A</t>
  </si>
  <si>
    <t xml:space="preserve"> no order minimum</t>
  </si>
  <si>
    <t xml:space="preserve">  Yes, customer pays return freight</t>
  </si>
  <si>
    <t xml:space="preserve">  No</t>
  </si>
  <si>
    <t>Shipping:</t>
  </si>
  <si>
    <t xml:space="preserve"> 10 units =46%  |  50=48%  |  100=52%</t>
  </si>
  <si>
    <t>24 assorted units (All Barbour products combined)</t>
  </si>
  <si>
    <t>Free freight in</t>
  </si>
  <si>
    <t xml:space="preserve"> Yes, customer pays return freight</t>
  </si>
  <si>
    <t>50% books and Bibles; Church Supplies vary</t>
  </si>
  <si>
    <t>See distributor policy</t>
  </si>
  <si>
    <t>All orders through New Day and Anchor; See distributor policy</t>
  </si>
  <si>
    <t>Orders are placed at full price with distributors.</t>
  </si>
  <si>
    <t>Margin at sale price is 40% after post sale credit.</t>
  </si>
  <si>
    <t>No R/A needed but should include a copy of the invoice to receive full credit.</t>
  </si>
  <si>
    <t>1-14 units</t>
  </si>
  <si>
    <t>30 day terms</t>
  </si>
  <si>
    <t>15-39 units</t>
  </si>
  <si>
    <t>free freight</t>
  </si>
  <si>
    <t>assorted units- new and backlist</t>
  </si>
  <si>
    <t>60 day terms</t>
  </si>
  <si>
    <t>90 or more</t>
  </si>
  <si>
    <t>90 day terms</t>
  </si>
  <si>
    <t>Billing</t>
  </si>
  <si>
    <t>40-64 units</t>
  </si>
  <si>
    <t>65-89 units</t>
  </si>
  <si>
    <t>Free Shipping:</t>
  </si>
  <si>
    <t>15 or more shippable units</t>
  </si>
  <si>
    <t>10 unit minimum</t>
  </si>
  <si>
    <t>Tier 1:</t>
  </si>
  <si>
    <t>Tier 2:</t>
  </si>
  <si>
    <t>Tier 3:</t>
  </si>
  <si>
    <t>No minimum</t>
  </si>
  <si>
    <r>
      <t>$500 Mininum (</t>
    </r>
    <r>
      <rPr>
        <i/>
        <sz val="9"/>
        <color theme="1"/>
        <rFont val="Arial"/>
        <family val="2"/>
      </rPr>
      <t>includes Lifeway Bible Studies and Church Supplies</t>
    </r>
    <r>
      <rPr>
        <sz val="9"/>
        <color theme="1"/>
        <rFont val="Arial"/>
        <family val="2"/>
      </rPr>
      <t>)</t>
    </r>
    <r>
      <rPr>
        <i/>
        <sz val="9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      
</t>
    </r>
    <r>
      <rPr>
        <i/>
        <sz val="10"/>
        <color rgb="FFC00000"/>
        <rFont val="Arial"/>
        <family val="2"/>
      </rPr>
      <t>*</t>
    </r>
    <r>
      <rPr>
        <b/>
        <sz val="9"/>
        <color theme="1"/>
        <rFont val="Arial"/>
        <family val="2"/>
      </rPr>
      <t>$350 minimum for Munce members on catalog product orders</t>
    </r>
  </si>
  <si>
    <t>NA</t>
  </si>
  <si>
    <t>CA GIFTS / ABBEY GIFTS</t>
  </si>
  <si>
    <t>25 Manton Avenue</t>
  </si>
  <si>
    <t>Providence, RI  02909</t>
  </si>
  <si>
    <t>Phone 800-493-4438 / Fax 800-472-6435</t>
  </si>
  <si>
    <t>DAVID C COOK</t>
  </si>
  <si>
    <t>4050 Lee Vance View</t>
  </si>
  <si>
    <t>Colorado Springs, CO  80918</t>
  </si>
  <si>
    <t>Phone 800-323-7543 / Fax 800-430-0726</t>
  </si>
  <si>
    <t>FAITHWORDS</t>
  </si>
  <si>
    <t>6100 Tower Circle, Suite 210</t>
  </si>
  <si>
    <t>Franklin, TN  37067</t>
  </si>
  <si>
    <t>Phone 800-759-0190 / Fax 800286-9471</t>
  </si>
  <si>
    <t>GOOD AND TRUE MEDIA</t>
  </si>
  <si>
    <t>1520  S York Road</t>
  </si>
  <si>
    <t>Gastonia, NC  28052</t>
  </si>
  <si>
    <t>Phone 704-621-6722</t>
  </si>
  <si>
    <t>KERUSSO</t>
  </si>
  <si>
    <t>402 Highway 62 Spur</t>
  </si>
  <si>
    <t>Berryville, AR  72616</t>
  </si>
  <si>
    <t>THE GOOD BOOK COMPANY</t>
  </si>
  <si>
    <t>1805 Sardis Road N, Suite 102</t>
  </si>
  <si>
    <t>Charlotte, NC  28270</t>
  </si>
  <si>
    <t>Phone 866-244-2165</t>
  </si>
  <si>
    <r>
      <rPr>
        <b/>
        <sz val="9"/>
        <color theme="1"/>
        <rFont val="Arial"/>
        <family val="2"/>
      </rPr>
      <t xml:space="preserve">NOTES:
</t>
    </r>
    <r>
      <rPr>
        <sz val="9"/>
        <color theme="1"/>
        <rFont val="Arial"/>
        <family val="2"/>
      </rPr>
      <t xml:space="preserve">
</t>
    </r>
  </si>
  <si>
    <t>Minimum Reorder: $100 Per Catalog</t>
  </si>
  <si>
    <t>Minimum Opening order: $250 Per Catalog</t>
  </si>
  <si>
    <t>Discount:  50%</t>
  </si>
  <si>
    <t>Shipping:  Free on orders over $200</t>
  </si>
  <si>
    <t>Returns:   No</t>
  </si>
  <si>
    <t>Order Minimum:   No minimum order</t>
  </si>
  <si>
    <t xml:space="preserve">$0.75 per unit on drinkware </t>
  </si>
  <si>
    <t>$1.50 per unit on 42oz Magnum</t>
  </si>
  <si>
    <t>Backorders:  canceled automatically if under $50.00</t>
  </si>
  <si>
    <t xml:space="preserve">   Flat Rate Freight on orders less than $500: $20, plus</t>
  </si>
  <si>
    <t xml:space="preserve"> Shipping:  Free Freight Minimum:  $500</t>
  </si>
  <si>
    <t>Returns:  Stores allowed to swap apparel in January, 
     but no return on gifts</t>
  </si>
  <si>
    <t>All orders ship with Kerusso’s preferred small parcel or LTL carrier and method.</t>
  </si>
  <si>
    <t>Free Freight</t>
  </si>
  <si>
    <t>$75 net purchase</t>
  </si>
  <si>
    <t>Yes, if still in print</t>
  </si>
  <si>
    <t>•</t>
  </si>
  <si>
    <t>• 46% - Books     • 49% - Minis     • 52% - Bibles, 
• 55% - Journals + Bible Tabs + Calendars</t>
  </si>
  <si>
    <r>
      <t xml:space="preserve">EVERYDAY TERMS: </t>
    </r>
    <r>
      <rPr>
        <sz val="9"/>
        <color theme="1"/>
        <rFont val="Arial"/>
        <family val="2"/>
      </rPr>
      <t>(Books and Bible Studies)</t>
    </r>
  </si>
  <si>
    <t>Separate terms schedule for:</t>
  </si>
  <si>
    <t>• Curriculum</t>
  </si>
  <si>
    <t>• Standard Commentaries</t>
  </si>
  <si>
    <t>• 40%- 1-23 units      • 45% - 24 or more units
New release package discounts available each sales cycle.</t>
  </si>
  <si>
    <t>Free freight - 24 or more units</t>
  </si>
  <si>
    <t>customercare@davidccook.org</t>
  </si>
  <si>
    <t>Representation through Noble Marketing</t>
  </si>
  <si>
    <t>15+ units for free freight</t>
  </si>
  <si>
    <t>30 % off sale price unless otherwise noted 
Promo discount – Books = 58%</t>
  </si>
  <si>
    <t>Other</t>
  </si>
  <si>
    <t>Lexham Press will set up buying windows for any special discounts that apply to advertised titles.</t>
  </si>
  <si>
    <t>EVERYDAY TERMS:  Standard Anchor Distributors Terms</t>
  </si>
  <si>
    <t>AMG Publishers</t>
  </si>
  <si>
    <t>6815 Shallowford Road</t>
  </si>
  <si>
    <t>LifewayTrade@Lifeway.com</t>
  </si>
  <si>
    <t>info@abbeyandcagift.com</t>
  </si>
  <si>
    <t>Service@CarsonHomeAccents.com</t>
  </si>
  <si>
    <t>Sales: Phone 800-888-1918 / Fax 724-295-4033</t>
  </si>
  <si>
    <t>Customer Service: 1-800-888-1918</t>
  </si>
  <si>
    <t>Phone 800/521/7807 / Fax 800-521-7819</t>
  </si>
  <si>
    <t>custservice@cagifts.com</t>
  </si>
  <si>
    <t xml:space="preserve"> </t>
  </si>
  <si>
    <t>Standard seasonal promo:</t>
  </si>
  <si>
    <t>Offer Code: FALL22</t>
  </si>
  <si>
    <t>Valid: NOW-December 31, 2022</t>
  </si>
  <si>
    <t>+5% Discount + 90 Days Dating = 80+ units</t>
  </si>
  <si>
    <t>+3% Discount + 90 Days Dating = 40-79 units</t>
  </si>
  <si>
    <t>Standard Discount + 90 Days Dating = 1-39 units</t>
  </si>
  <si>
    <t>Bible promo:</t>
  </si>
  <si>
    <t>Offer Code: BBL22</t>
  </si>
  <si>
    <t>Discount: 65% + Free freight</t>
  </si>
  <si>
    <t>Minimum: 20 units</t>
  </si>
  <si>
    <t>Valid items: see attached title-specific order form</t>
  </si>
  <si>
    <t>Valid items: all Hachette items.  Standard Free Freight (with minimums) Terms Apply.</t>
  </si>
  <si>
    <t>See bottom of PO for Standard Seasonal Promo and Bible Promo.</t>
  </si>
  <si>
    <t>Primary distribution through Anchor</t>
  </si>
  <si>
    <t>$250 Opening Order</t>
  </si>
  <si>
    <t>$100 Minimum Reorder</t>
  </si>
  <si>
    <t>Freight Charges:
     –  Order $150 - $499 = 15%; 
     –  Order $500 - $1499 = 12%; 
     –  Order $1500 - $2499 = 9%; 
     –  Order $2500+ = 7%</t>
  </si>
  <si>
    <t>Ann Marie Stewart</t>
  </si>
  <si>
    <t>SC</t>
  </si>
  <si>
    <t>HC</t>
  </si>
  <si>
    <t>CSB Experiencing God Bible Burgundy LT</t>
  </si>
  <si>
    <t>CSB Experiencing God Bible Burnt Sienna LT</t>
  </si>
  <si>
    <t>CSB Experiencing God Bible Charcoal LT</t>
  </si>
  <si>
    <t>CSB Experiencing God Bible HC Jacketed</t>
  </si>
  <si>
    <t>Experiencing God Bible Study Book</t>
  </si>
  <si>
    <t>Henry T. Blackaby &amp; Claude King</t>
  </si>
  <si>
    <t>CD</t>
  </si>
  <si>
    <t>VeggieTales</t>
  </si>
  <si>
    <t>The Inkwell Chronicles: The Ink Of Elspet</t>
  </si>
  <si>
    <t>J.D. Peabody</t>
  </si>
  <si>
    <t>Elizabeth George</t>
  </si>
  <si>
    <t>The King Of Christmas</t>
  </si>
  <si>
    <t>Natasha Kennedy</t>
  </si>
  <si>
    <t>DVD</t>
  </si>
  <si>
    <t>Smaller Item Minimums: 
   $0 - $2.99 sold in quantities of 6
   $3.00 - $5.99 sold in quantities of 4
   $6.00 - $8.99 sold in quantities of 2</t>
  </si>
  <si>
    <t>Bible Crate #1</t>
  </si>
  <si>
    <t>Release 
Date</t>
  </si>
  <si>
    <t>9781955492867</t>
  </si>
  <si>
    <t>Good &amp; True Media</t>
  </si>
  <si>
    <t>SUB BOX</t>
  </si>
  <si>
    <t>BIBLE CRATE DISCOUNT = 45%</t>
  </si>
  <si>
    <t>Shipping: Standard freight terms - UPS</t>
  </si>
  <si>
    <t>Surcharge: None</t>
  </si>
  <si>
    <t>Returns: After 90 days of overstock</t>
  </si>
  <si>
    <t>Discount: 45%; $200 Net 48% + free shipping; $400 Net 50% + free shipping; $600 Net 52% + free shipping, 60 day invoice dating</t>
  </si>
  <si>
    <t>Phone 800-266-4977</t>
  </si>
  <si>
    <t>Chattanooga, TN 37421</t>
  </si>
  <si>
    <t>Email sales@amgpublishers.com</t>
  </si>
  <si>
    <t>Countdown to Christmas Catalog 2022</t>
  </si>
  <si>
    <r>
      <rPr>
        <b/>
        <u/>
        <sz val="16"/>
        <color theme="1"/>
        <rFont val="Arial"/>
        <family val="2"/>
      </rPr>
      <t xml:space="preserve">
</t>
    </r>
    <r>
      <rPr>
        <sz val="16"/>
        <color theme="1"/>
        <rFont val="Arial"/>
        <family val="2"/>
      </rPr>
      <t xml:space="preserve">–  All dollar totals are approximate and are meant to provide a reliable estimate as you order.  
–  Promo discount is set at the </t>
    </r>
    <r>
      <rPr>
        <b/>
        <sz val="16"/>
        <color theme="1"/>
        <rFont val="Arial"/>
        <family val="2"/>
      </rPr>
      <t>lowest</t>
    </r>
    <r>
      <rPr>
        <sz val="16"/>
        <color theme="1"/>
        <rFont val="Arial"/>
        <family val="2"/>
      </rPr>
      <t xml:space="preserve"> discount available for companies with tiered discounts.  
–  "Store Promo Discount %" column can be changed to the correct level discount based on your final order.  
–  Companies may have specials that could apply for better discount and freight terms.  
–  Check with your sales representative to determine the best terms available.</t>
    </r>
  </si>
  <si>
    <t>Growing A Peaceful Heart</t>
  </si>
  <si>
    <t>NKJV Hebrew Greek Key Word Study Bible GL Black</t>
  </si>
  <si>
    <t>Karen Whiting &amp; Sara DuBose</t>
  </si>
  <si>
    <t>Praise Him!</t>
  </si>
  <si>
    <t>The Story Of Water</t>
  </si>
  <si>
    <t>Experiencing God - Legacy Edition</t>
  </si>
  <si>
    <t>CSB Essential Teen Study Bible, Walnut LT</t>
  </si>
  <si>
    <t>CSB Essential Teen Study Bible Steel LT</t>
  </si>
  <si>
    <t>CSB Kids Bible, Thinline Edition Aqua LT</t>
  </si>
  <si>
    <t>CSB Kids Bible, Thinline Edition Gray LT</t>
  </si>
  <si>
    <t>Lauren Chandler</t>
  </si>
  <si>
    <t>Caroline Saunders</t>
  </si>
  <si>
    <t>Henry &amp; Richard Blackaby,
Claude King</t>
  </si>
  <si>
    <t>CSB Student Study Bible Emerald LT</t>
  </si>
  <si>
    <t>CSB Student Study Bible Ginger LT</t>
  </si>
  <si>
    <t>See The Good</t>
  </si>
  <si>
    <t>The Sisters Of Sea View</t>
  </si>
  <si>
    <t>Zach Windahl</t>
  </si>
  <si>
    <t>Julie Klassen</t>
  </si>
  <si>
    <t>Wanda E. Brunstetter's Amish Friends No Waste Cookbook</t>
  </si>
  <si>
    <t>Light For Life NASB Study Bible Golden Fields</t>
  </si>
  <si>
    <t>Light For Life NASB Study Bible Golden Carmel</t>
  </si>
  <si>
    <t>Wanda Brunstetter</t>
  </si>
  <si>
    <t>Order Minimum: New order and reorders $100 net minimum</t>
  </si>
  <si>
    <t>Christmas Mug God's Smallest Wonders Mug - MUG154</t>
  </si>
  <si>
    <t>Story Of The Candy Cane Mug - MUG156</t>
  </si>
  <si>
    <t>Forever In My Heart Frame - MF278</t>
  </si>
  <si>
    <t>Cardinal Heart Ornament - CO940</t>
  </si>
  <si>
    <t>Cardinal Garden Stone - GS506</t>
  </si>
  <si>
    <t>In Loving Memory Frame Teardrop Ornament - CO753</t>
  </si>
  <si>
    <t>Love Never Dies Keychain - KR614</t>
  </si>
  <si>
    <t>Child Of God Key Chain - KR616</t>
  </si>
  <si>
    <t>Grow In Grace Keychain - KR619</t>
  </si>
  <si>
    <t>Grace And Peace Keychain - KR621</t>
  </si>
  <si>
    <t>Blessed Man Keychain - KR622</t>
  </si>
  <si>
    <t>Amazing Woman Keychain - KR612</t>
  </si>
  <si>
    <t>It's A Meaningful Life/Christmas Sing-A-Long Double Feature</t>
  </si>
  <si>
    <t>Saint Nicholas/Toy That Saved Christmas Double Feature</t>
  </si>
  <si>
    <t>Fruit Of The Spirit Stories Love, Joy, Peace DVD</t>
  </si>
  <si>
    <t>Fruits Of The Spirit: Patience, Kindness, Goodness DVD</t>
  </si>
  <si>
    <t>Fruit Of The Spirit: Faithfulness, Gentleness, Self-Control</t>
  </si>
  <si>
    <t>My Jesus</t>
  </si>
  <si>
    <t>Are We There Yet?</t>
  </si>
  <si>
    <t>Joy In The Morning</t>
  </si>
  <si>
    <t>Always</t>
  </si>
  <si>
    <t>Life After Death</t>
  </si>
  <si>
    <t>Whosoever</t>
  </si>
  <si>
    <t>We The Kingdom</t>
  </si>
  <si>
    <t>Anne Wilson</t>
  </si>
  <si>
    <t>Hillsong United</t>
  </si>
  <si>
    <t>Tauren Wells</t>
  </si>
  <si>
    <t>Chris Tomlin</t>
  </si>
  <si>
    <t>TobyMac</t>
  </si>
  <si>
    <t>Rend Collective</t>
  </si>
  <si>
    <t>Post-sale credits paid through Munce.</t>
  </si>
  <si>
    <t>Amazing Grace Gift Boxed Cardinal - 12893</t>
  </si>
  <si>
    <t>Amazing Grace Lantern - 57292</t>
  </si>
  <si>
    <t>Memory Bird Feeded - 57183</t>
  </si>
  <si>
    <t>Tomorrow 22 Cylinder Sonnet - 10706</t>
  </si>
  <si>
    <t>The Kingdom Of God Metallic Blue Faux L. Bookmark - BMF153</t>
  </si>
  <si>
    <t>The Kingdom Of God Two-Tone Blue Faux L. Bible Cover</t>
  </si>
  <si>
    <t>The Kingdom Of God Blue Shopping Tote Bag - TOT148</t>
  </si>
  <si>
    <t>Bless You &amp; Keep You Purple Ceramic Coffee Mug - MUG910</t>
  </si>
  <si>
    <t>Bless You &amp; Keep You Geometric Purple Medium Gift Bag</t>
  </si>
  <si>
    <t>Bless You &amp; Keep You Purple Faux L. Journal - JL671</t>
  </si>
  <si>
    <t>Walk By Faith Journal JL654</t>
  </si>
  <si>
    <t>KJV Bible GP Saddle Tan Full Grain Leather Indexed - KJV154</t>
  </si>
  <si>
    <t>Be Still &amp; Know Purple Ceramic Coffee Mug With Spoon MUG850</t>
  </si>
  <si>
    <t>The Kingdom Of God Two-Tone Blue Classic Journal</t>
  </si>
  <si>
    <t>JL673</t>
  </si>
  <si>
    <t>The Kingdom Of God Blue Ceramic Coffee Mug</t>
  </si>
  <si>
    <t>MUG903</t>
  </si>
  <si>
    <t>BMF153</t>
  </si>
  <si>
    <t>BBL763</t>
  </si>
  <si>
    <t>TOT148</t>
  </si>
  <si>
    <t>MUG910</t>
  </si>
  <si>
    <t>GBA342</t>
  </si>
  <si>
    <t>JL671</t>
  </si>
  <si>
    <t>JL654</t>
  </si>
  <si>
    <t>KJV154</t>
  </si>
  <si>
    <t>MUG850</t>
  </si>
  <si>
    <t>Canvas Pouch CG Faithful - L1050</t>
  </si>
  <si>
    <t>Tea Towel CH Faithful - L1049</t>
  </si>
  <si>
    <t>3" Dia Glass Dome Paperweight CG Faithful - L1047</t>
  </si>
  <si>
    <t>Coptic Journal - L1044</t>
  </si>
  <si>
    <t>Magnet Set 4 G Grace / Courage - J6093</t>
  </si>
  <si>
    <t>3" Dia Glass Dome Paperweight G Grace - J6092</t>
  </si>
  <si>
    <t>5X5 Tabletop Plaque G Let Grace - J6097</t>
  </si>
  <si>
    <t>3X6 LED Candle G Grace - J6099</t>
  </si>
  <si>
    <t>The Go-And-Tell Storybook</t>
  </si>
  <si>
    <t>Laura Richie</t>
  </si>
  <si>
    <t>Aesop's Fables</t>
  </si>
  <si>
    <t>BB Gallagher</t>
  </si>
  <si>
    <t>Mikal Keefer</t>
  </si>
  <si>
    <t>All Day Long, God Loves Me Gift Set / Book</t>
  </si>
  <si>
    <t>All Day Long, God Loves Me</t>
  </si>
  <si>
    <t>Jeff White</t>
  </si>
  <si>
    <t>Friends With God: Discover How To Pray</t>
  </si>
  <si>
    <t>Friends With God: Discover How To Read The Bible</t>
  </si>
  <si>
    <t>Friends With God Story Bible</t>
  </si>
  <si>
    <t>Notes From Jesus Gift Set / Book</t>
  </si>
  <si>
    <t>Notes From Jesus</t>
  </si>
  <si>
    <t>Rick Lawrence</t>
  </si>
  <si>
    <t>Jesus Centered Daily</t>
  </si>
  <si>
    <t>Jesus-Centred Bible NLT HC</t>
  </si>
  <si>
    <t>Jesus-Centered Bible, NLT Turquoise IL</t>
  </si>
  <si>
    <t>Jesus-Centered Bible, NLT Charcoal IL</t>
  </si>
  <si>
    <t>Jesus-Centered Bible, NLT Cranberry LL</t>
  </si>
  <si>
    <t>Jesus-Centered Bible, NLT Saddle IL</t>
  </si>
  <si>
    <t>Eyewitness</t>
  </si>
  <si>
    <t>Anchor Ph: 800-444-4484</t>
  </si>
  <si>
    <t>PLACE ORDERS WITH ANCHOR</t>
  </si>
  <si>
    <t>GROUP PUBLISHING</t>
  </si>
  <si>
    <t>Courageous And Bold Bible Heroes</t>
  </si>
  <si>
    <t>Shirley Raye Redmond</t>
  </si>
  <si>
    <t>The Unhiding Of Elijah Campbell</t>
  </si>
  <si>
    <t>Wandering Toward God</t>
  </si>
  <si>
    <t>Embracing Rhythms Of Word And Rest</t>
  </si>
  <si>
    <t>Kelly Flanagan</t>
  </si>
  <si>
    <t>Travis Dickinson</t>
  </si>
  <si>
    <t>Ruth Haley Barton</t>
  </si>
  <si>
    <t>You Are Loved Bracelet - GTBJ111</t>
  </si>
  <si>
    <t>Love Like Jesus Bracelet - GTBJ107</t>
  </si>
  <si>
    <t>Love Never Fails Bracelet - GTBJ106</t>
  </si>
  <si>
    <t>FHL Bracelet - GTBJ112</t>
  </si>
  <si>
    <t>Faith Hope Love Beanie - GTB4200</t>
  </si>
  <si>
    <t>It Is Well Leopard Beanie - CGB4165</t>
  </si>
  <si>
    <t>God Is Love Beanie - GTB4201</t>
  </si>
  <si>
    <t>Way Maker T-Shirt SM - CGA4253</t>
  </si>
  <si>
    <t>Way Maker T-Shirt MD - CGA4253</t>
  </si>
  <si>
    <t>Way Maker T-Shirt LG - CGA4253</t>
  </si>
  <si>
    <t>Way Maker T-Shirt XL - CGA4253</t>
  </si>
  <si>
    <t>Not By Sight T-Shirt SM - CGA4255</t>
  </si>
  <si>
    <t>Not By Sight T-Shirt MD - CGA4255</t>
  </si>
  <si>
    <t>Not By Sight T-Shirt LG - CGA4255</t>
  </si>
  <si>
    <t>Blessed Patch Cap - GTC4183</t>
  </si>
  <si>
    <t>Love Never Fails Hexagon Mug - MUGS272</t>
  </si>
  <si>
    <t>GTBJ111</t>
  </si>
  <si>
    <t>GTBJ107</t>
  </si>
  <si>
    <t>GTBJ106</t>
  </si>
  <si>
    <t>GTBJ112</t>
  </si>
  <si>
    <t>GTB4200</t>
  </si>
  <si>
    <t>CGB4165</t>
  </si>
  <si>
    <t>GTB4201</t>
  </si>
  <si>
    <t>CGA4253</t>
  </si>
  <si>
    <t>CGA4255</t>
  </si>
  <si>
    <t>GTC4183</t>
  </si>
  <si>
    <t>MUGS272</t>
  </si>
  <si>
    <t>A Women After God's Own Heart Bible Teal IL</t>
  </si>
  <si>
    <t>A Woman After God's Own Heart Bible Journal</t>
  </si>
  <si>
    <t>LEXHAM PRESS</t>
  </si>
  <si>
    <t>Glad You're Here</t>
  </si>
  <si>
    <t>Unwrapping The Names Of Jesus For Kids</t>
  </si>
  <si>
    <t>52 Weeks In The Word</t>
  </si>
  <si>
    <t>Abiding Dependence</t>
  </si>
  <si>
    <t>Walker Hayes, Craig Allen Cooper</t>
  </si>
  <si>
    <t>Asheritah Ciuciu</t>
  </si>
  <si>
    <t>Trillia Newbell</t>
  </si>
  <si>
    <t>Ron Block</t>
  </si>
  <si>
    <t>Wood Pray Cross - CRO0210</t>
  </si>
  <si>
    <t>Wood Cross Amazing Grace - CRO0229</t>
  </si>
  <si>
    <t>Wood Cross Faith Hope Love - CRO0232</t>
  </si>
  <si>
    <t>Pallet Decor 24.5 X 24 Hope In The Lord - PNL0972</t>
  </si>
  <si>
    <t>Pallet Decor 24.5 X 24 Family Is God's Gift - PNL0970</t>
  </si>
  <si>
    <t>Pallet Decor 10.5 X 10 Life Of Love - PNL0979</t>
  </si>
  <si>
    <t>Pallet Decor 10.5 X 10 Give Thanks - PNL0980</t>
  </si>
  <si>
    <t>Pallet Decor 14 X 24 Be Still - PNL0959</t>
  </si>
  <si>
    <t>Pallet Decor 24 X 14 As For Me - PNL0748</t>
  </si>
  <si>
    <t>CRO0210</t>
  </si>
  <si>
    <t>CRO0229</t>
  </si>
  <si>
    <t>CRO0232</t>
  </si>
  <si>
    <t>PNL0972</t>
  </si>
  <si>
    <t>PNL0970</t>
  </si>
  <si>
    <t>PNL0979</t>
  </si>
  <si>
    <t>PNL0980</t>
  </si>
  <si>
    <t>PNL0959</t>
  </si>
  <si>
    <t>PNL0748</t>
  </si>
  <si>
    <t>Truth For Life Volume 2</t>
  </si>
  <si>
    <t>Alistair Begg</t>
  </si>
  <si>
    <r>
      <t>Tyndale House Publishers - Munce Countdown to Christmas 2022 Sale Catalog (</t>
    </r>
    <r>
      <rPr>
        <b/>
        <sz val="20"/>
        <color rgb="FFFF0000"/>
        <rFont val="Calibri"/>
        <family val="2"/>
        <scheme val="minor"/>
      </rPr>
      <t>Valid 11/28/22-12/31/22</t>
    </r>
    <r>
      <rPr>
        <b/>
        <sz val="20"/>
        <color theme="1"/>
        <rFont val="Calibri"/>
        <family val="2"/>
        <scheme val="minor"/>
      </rPr>
      <t xml:space="preserve">)               </t>
    </r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</si>
  <si>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</si>
  <si>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Store Name</t>
  </si>
  <si>
    <t>City, State</t>
  </si>
  <si>
    <t>Buyer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</si>
  <si>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</si>
  <si>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t>QTY</t>
  </si>
  <si>
    <t>Title</t>
  </si>
  <si>
    <t>Author/Color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</si>
  <si>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</si>
  <si>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</si>
  <si>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</si>
  <si>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</si>
  <si>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</si>
  <si>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</si>
  <si>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</si>
  <si>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</si>
  <si>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>Countdown to Christmas Bibles
 (11/28/22-12/31/22)</t>
  </si>
  <si>
    <t>9781496449443</t>
  </si>
  <si>
    <t>One year Bible for Women</t>
  </si>
  <si>
    <t>Bible</t>
  </si>
  <si>
    <t>30% in catalog</t>
  </si>
  <si>
    <t>9781496449504</t>
  </si>
  <si>
    <t>One Year Bible for Men</t>
  </si>
  <si>
    <t>One Year Bible NLT</t>
  </si>
  <si>
    <t>One Year Bible ESV</t>
  </si>
  <si>
    <t>Additional titles of your choosing…</t>
  </si>
  <si>
    <t xml:space="preserve">Munce Countdown To Christmas Catalog Catalog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</si>
  <si>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</si>
  <si>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</si>
  <si>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</si>
  <si>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</si>
  <si>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</si>
  <si>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</si>
  <si>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</si>
  <si>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</si>
  <si>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</si>
  <si>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</si>
  <si>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</si>
  <si>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MC2C23</t>
  </si>
  <si>
    <t>Dating:</t>
  </si>
  <si>
    <t xml:space="preserve">Promotional orders submitted by the due date listed above are eligible for 90 days' dating; orders of 30 units or more receive free freight </t>
  </si>
  <si>
    <t>Qty</t>
  </si>
  <si>
    <t>Sale Notes</t>
  </si>
  <si>
    <t>Price</t>
  </si>
  <si>
    <t>Sale Price</t>
  </si>
  <si>
    <t>Margin</t>
  </si>
  <si>
    <t>Net</t>
  </si>
  <si>
    <t>Net Sum</t>
  </si>
  <si>
    <t>100 Devotions for Kids Dealing with Anxiety</t>
  </si>
  <si>
    <t>4 unit minimum order</t>
  </si>
  <si>
    <t>20% off</t>
  </si>
  <si>
    <t>Adventuring Together</t>
  </si>
  <si>
    <t>40% off</t>
  </si>
  <si>
    <t>After the Rapture</t>
  </si>
  <si>
    <t>Authentically, Izzy</t>
  </si>
  <si>
    <t>30% off</t>
  </si>
  <si>
    <t>Big Trouble Ahead</t>
  </si>
  <si>
    <t>2 unit minimum order</t>
  </si>
  <si>
    <t>Brilliance of Stars</t>
  </si>
  <si>
    <t>Case for Heaven Young Reader's Edition</t>
  </si>
  <si>
    <t>Coloring God's Love for Me</t>
  </si>
  <si>
    <t>ESV, Thompson Chain-Reference Bible, Bonded Leather, Black, Red Letter</t>
  </si>
  <si>
    <t>Forgiving What You Can't Forget</t>
  </si>
  <si>
    <t>God of the Way</t>
  </si>
  <si>
    <t>God's Creation</t>
  </si>
  <si>
    <t>Good Boundaries and Goodbyes</t>
  </si>
  <si>
    <t>Habits of the Household</t>
  </si>
  <si>
    <t>Honey for a Child's Heart Updated and Expanded</t>
  </si>
  <si>
    <t>Hope in 60 Seconds</t>
  </si>
  <si>
    <t>I Can Read My Illustrated Bible</t>
  </si>
  <si>
    <t>40% Off</t>
  </si>
  <si>
    <t>Jesus Listens Note-Taking Edition, Leathersoft, Gray, with Full Scriptures</t>
  </si>
  <si>
    <t>Jesus Listens: 365 Prayers for Kids</t>
  </si>
  <si>
    <t>Lead Like It Matters</t>
  </si>
  <si>
    <t>Life-Changing Cross-Cultural Friendships</t>
  </si>
  <si>
    <t>Like the Wind</t>
  </si>
  <si>
    <t>Loving God, Loving Others</t>
  </si>
  <si>
    <t>Marriage Devotional</t>
  </si>
  <si>
    <t>Miracle of Peace</t>
  </si>
  <si>
    <t>25% off</t>
  </si>
  <si>
    <t>NASB, Thompson Chain-Reference Bible, Leathersoft, Brown, Red Letter, 1977 Text</t>
  </si>
  <si>
    <t>NIV, Life Application Study Bible, Third Edition, Large Print, Bonded Leather, Burgundy, Red Letter</t>
  </si>
  <si>
    <t>NIV, Life Application Study Bible, Third Edition, Large Print, Leathersoft, Gray/Pink, Red Letter</t>
  </si>
  <si>
    <t>NIV, Thompson Chain-Reference Bible, Handy Size, Leathersoft, Burgundy, Red Letter, Comfort Print</t>
  </si>
  <si>
    <t>NIV, Wide Margin Bible, Leathersoft, Brown, Red Letter, Comfort Print</t>
  </si>
  <si>
    <t>NIV, Wide Margin Bible, Leathersoft, Navy, Red Letter, Comfort Print</t>
  </si>
  <si>
    <t>NIV, Ultimate Bible for Girls, Faithgirlz Edition, Leathersoft, Purple</t>
  </si>
  <si>
    <t>9780310461913</t>
  </si>
  <si>
    <t>NIV, Ultimate Bible for Girls, Faithgirlz Edition, Leathersoft, Teal, Thumb Indexed Tabs</t>
  </si>
  <si>
    <t>No Perfect Parents</t>
  </si>
  <si>
    <t>On the Way to Christmas</t>
  </si>
  <si>
    <t>Person of Interest</t>
  </si>
  <si>
    <t>Prayer for Our Country</t>
  </si>
  <si>
    <t>Say I Do</t>
  </si>
  <si>
    <t>Seasons of Sorrow</t>
  </si>
  <si>
    <t>Sure as the Sunrise</t>
  </si>
  <si>
    <t>9780310770039</t>
  </si>
  <si>
    <t>Thoughts to Make Your Heart Sing</t>
  </si>
  <si>
    <t>Weekly Prayer Project for Kids</t>
  </si>
  <si>
    <t>Wild About You</t>
  </si>
  <si>
    <t>Within These Gilded Halls</t>
  </si>
  <si>
    <t>World of the End</t>
  </si>
  <si>
    <t>9781400233328</t>
  </si>
  <si>
    <t>You Can Count on God</t>
  </si>
  <si>
    <t>You're Always Enough</t>
  </si>
  <si>
    <t>9780310453093</t>
  </si>
  <si>
    <t>The Jesus Bible Artist Edition, ESV, Leathersoft, Multi-color/Teal</t>
  </si>
  <si>
    <t>9780310460183</t>
  </si>
  <si>
    <t>The Jesus Bible Artist Edition, ESV, Leathersoft, Peach Floral</t>
  </si>
  <si>
    <t>NASB, The Grace and Truth Study Bible, Large Print, Hardcover, Green, Red Letter, 1995 Text, Comfort Print</t>
  </si>
  <si>
    <t>NASB, The Grace and Truth Study Bible, Large Print, European Bonded Leather, Black, Red Letter, 1995 Text, Comfort Print</t>
  </si>
  <si>
    <t>NASB, The Grace and Truth Study Bible, Large Print, Leathersoft, Maroon, Red Letter, 1995 Text, Comfort Print</t>
  </si>
  <si>
    <t>The Jesus Bible Artist Edition, NIV, Leathersoft, Gray Floral, Comfort Print</t>
  </si>
  <si>
    <t>NIV, Thinline Reference Bible, Leathersoft, Brown, Red Letter, Comfort Print</t>
  </si>
  <si>
    <t>NIV, Thinline Reference Bible, Leathersoft, Navy, Red Letter, Comfort Print</t>
  </si>
  <si>
    <t>Sale Stickers</t>
  </si>
  <si>
    <t>9780310209188</t>
  </si>
  <si>
    <t>Sale Stickers 25% Off Sheet of 14</t>
  </si>
  <si>
    <t>9780310264040</t>
  </si>
  <si>
    <t>Sale Stickers 30% Off Sheet of 14</t>
  </si>
  <si>
    <t>9780310270089</t>
  </si>
  <si>
    <t>Sale Stickers 40% Off Sheet of 14</t>
  </si>
  <si>
    <t>9780310208556</t>
  </si>
  <si>
    <t>Sale Stickers $9.97 Sheet of 14</t>
  </si>
  <si>
    <t>9781404134119</t>
  </si>
  <si>
    <t>PRICE STICKER $5.00</t>
  </si>
  <si>
    <t>Total Units:</t>
  </si>
  <si>
    <t>Avg. Mar</t>
  </si>
  <si>
    <t>Total 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</si>
</sst>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#.00"/>
    <numFmt numFmtId="166" formatCode="mm/dd/yy"/>
    <numFmt numFmtId="167" formatCode="m/d/yy;@"/>
    <numFmt numFmtId="168" formatCode="0.0%"/>
    <numFmt numFmtId="169" formatCode="0000000000000"/>
  </numFmts>
  <fonts count="64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SansSerif"/>
      <charset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9"/>
      <color indexed="8"/>
      <name val="Arial"/>
      <family val="2"/>
    </font>
    <font>
      <b/>
      <u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i/>
      <sz val="9"/>
      <color theme="1"/>
      <name val="Arial"/>
      <family val="2"/>
    </font>
    <font>
      <i/>
      <sz val="10"/>
      <color rgb="FFC00000"/>
      <name val="Arial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4"/>
      <color theme="1"/>
      <name val="Arial Black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rgb="FFC00000"/>
      <name val="Arial"/>
      <family val="2"/>
    </font>
    <font>
      <b/>
      <sz val="22"/>
      <color theme="1"/>
      <name val="Arial"/>
      <family val="2"/>
    </font>
    <font>
      <sz val="22"/>
      <color theme="1"/>
      <name val="Arial Black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rgb="FFD0D7E5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/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4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0">
    <xf numFmtId="0" fontId="0" fillId="0" borderId="0" xfId="0"/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1" fontId="9" fillId="0" borderId="0" xfId="0" applyNumberFormat="1" applyFont="1" applyAlignment="1" applyProtection="1">
      <alignment horizontal="center" vertical="top"/>
      <protection locked="0"/>
    </xf>
    <xf numFmtId="9" fontId="9" fillId="0" borderId="0" xfId="1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1" fontId="9" fillId="2" borderId="0" xfId="1" applyNumberFormat="1" applyFont="1" applyFill="1" applyAlignment="1" applyProtection="1">
      <alignment horizontal="center" vertical="top"/>
      <protection locked="0"/>
    </xf>
    <xf numFmtId="9" fontId="9" fillId="0" borderId="2" xfId="1" applyFont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9" fontId="9" fillId="0" borderId="0" xfId="1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horizontal="center" vertical="top"/>
      <protection locked="0"/>
    </xf>
    <xf numFmtId="0" fontId="9" fillId="2" borderId="0" xfId="0" applyFont="1" applyFill="1" applyAlignment="1" applyProtection="1">
      <alignment horizontal="left" indent="4"/>
      <protection locked="0"/>
    </xf>
    <xf numFmtId="9" fontId="9" fillId="0" borderId="0" xfId="0" applyNumberFormat="1" applyFont="1" applyAlignment="1" applyProtection="1">
      <alignment horizontal="center" vertical="top"/>
      <protection locked="0"/>
    </xf>
    <xf numFmtId="164" fontId="9" fillId="2" borderId="0" xfId="0" applyNumberFormat="1" applyFont="1" applyFill="1" applyAlignment="1" applyProtection="1">
      <alignment horizontal="center" vertical="top"/>
      <protection locked="0"/>
    </xf>
    <xf numFmtId="164" fontId="9" fillId="2" borderId="0" xfId="0" applyNumberFormat="1" applyFont="1" applyFill="1" applyAlignment="1" applyProtection="1">
      <alignment horizontal="left" indent="1"/>
      <protection locked="0"/>
    </xf>
    <xf numFmtId="164" fontId="9" fillId="0" borderId="0" xfId="0" applyNumberFormat="1" applyFont="1" applyAlignment="1" applyProtection="1">
      <alignment horizontal="left" indent="1"/>
      <protection locked="0"/>
    </xf>
    <xf numFmtId="164" fontId="9" fillId="0" borderId="0" xfId="1" applyNumberFormat="1" applyFont="1" applyAlignment="1" applyProtection="1">
      <alignment horizontal="center" vertical="top"/>
      <protection locked="0"/>
    </xf>
    <xf numFmtId="164" fontId="9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indent="3"/>
      <protection locked="0"/>
    </xf>
    <xf numFmtId="1" fontId="9" fillId="0" borderId="0" xfId="1" applyNumberFormat="1" applyFont="1" applyAlignment="1" applyProtection="1">
      <alignment horizontal="center" vertical="top"/>
      <protection locked="0"/>
    </xf>
    <xf numFmtId="9" fontId="14" fillId="0" borderId="0" xfId="1" applyFont="1" applyAlignment="1" applyProtection="1">
      <alignment horizontal="right" vertical="center" indent="2"/>
      <protection locked="0"/>
    </xf>
    <xf numFmtId="1" fontId="9" fillId="0" borderId="2" xfId="1" applyNumberFormat="1" applyFont="1" applyBorder="1" applyAlignment="1" applyProtection="1">
      <alignment horizontal="center" vertical="top"/>
      <protection locked="0"/>
    </xf>
    <xf numFmtId="0" fontId="11" fillId="0" borderId="1" xfId="4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vertical="center" wrapText="1"/>
      <protection locked="0"/>
    </xf>
    <xf numFmtId="164" fontId="11" fillId="0" borderId="1" xfId="4" applyNumberFormat="1" applyFont="1" applyBorder="1" applyAlignment="1" applyProtection="1">
      <alignment horizontal="center" vertical="center" wrapText="1"/>
      <protection locked="0"/>
    </xf>
    <xf numFmtId="9" fontId="9" fillId="0" borderId="1" xfId="1" applyFont="1" applyBorder="1" applyAlignment="1" applyProtection="1">
      <alignment horizontal="center" vertical="center" wrapText="1"/>
      <protection locked="0"/>
    </xf>
    <xf numFmtId="9" fontId="9" fillId="2" borderId="1" xfId="1" applyFont="1" applyFill="1" applyBorder="1" applyAlignment="1" applyProtection="1">
      <alignment horizontal="center" vertical="center"/>
      <protection locked="0"/>
    </xf>
    <xf numFmtId="1" fontId="9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9" fontId="9" fillId="0" borderId="0" xfId="1" applyFont="1" applyBorder="1" applyAlignment="1" applyProtection="1">
      <alignment horizontal="center" vertical="center" wrapText="1"/>
      <protection locked="0"/>
    </xf>
    <xf numFmtId="9" fontId="9" fillId="2" borderId="0" xfId="1" applyFont="1" applyFill="1" applyBorder="1" applyAlignment="1" applyProtection="1">
      <alignment horizontal="center" vertical="center"/>
      <protection locked="0"/>
    </xf>
    <xf numFmtId="1" fontId="9" fillId="2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top"/>
      <protection locked="0"/>
    </xf>
    <xf numFmtId="0" fontId="11" fillId="0" borderId="4" xfId="4" applyFont="1" applyBorder="1" applyAlignment="1" applyProtection="1">
      <alignment vertical="center" wrapText="1"/>
      <protection locked="0"/>
    </xf>
    <xf numFmtId="1" fontId="11" fillId="0" borderId="11" xfId="4" applyNumberFormat="1" applyFont="1" applyBorder="1" applyAlignment="1" applyProtection="1">
      <alignment horizontal="center" vertical="center" wrapText="1"/>
      <protection locked="0"/>
    </xf>
    <xf numFmtId="164" fontId="11" fillId="0" borderId="12" xfId="4" applyNumberFormat="1" applyFont="1" applyBorder="1" applyAlignment="1">
      <alignment horizontal="center" vertical="center" wrapText="1"/>
    </xf>
    <xf numFmtId="0" fontId="11" fillId="0" borderId="12" xfId="4" applyFont="1" applyBorder="1" applyAlignment="1" applyProtection="1">
      <alignment horizontal="center" vertical="center" wrapText="1"/>
      <protection locked="0"/>
    </xf>
    <xf numFmtId="1" fontId="11" fillId="0" borderId="1" xfId="4" applyNumberFormat="1" applyFont="1" applyBorder="1" applyAlignment="1" applyProtection="1">
      <alignment horizontal="center" vertical="center" wrapText="1"/>
      <protection locked="0"/>
    </xf>
    <xf numFmtId="9" fontId="9" fillId="2" borderId="13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9" fontId="9" fillId="2" borderId="2" xfId="1" applyFont="1" applyFill="1" applyBorder="1" applyAlignment="1" applyProtection="1">
      <alignment horizontal="center" vertical="top"/>
      <protection locked="0"/>
    </xf>
    <xf numFmtId="1" fontId="9" fillId="2" borderId="2" xfId="1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9" fontId="10" fillId="0" borderId="3" xfId="0" applyNumberFormat="1" applyFont="1" applyBorder="1" applyAlignment="1" applyProtection="1">
      <alignment horizontal="center" vertical="center" wrapText="1"/>
      <protection locked="0"/>
    </xf>
    <xf numFmtId="9" fontId="10" fillId="0" borderId="3" xfId="1" applyFont="1" applyBorder="1" applyAlignment="1" applyProtection="1">
      <alignment horizontal="center" vertical="center" wrapText="1"/>
      <protection locked="0"/>
    </xf>
    <xf numFmtId="1" fontId="10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9" fontId="10" fillId="0" borderId="13" xfId="0" applyNumberFormat="1" applyFont="1" applyBorder="1" applyAlignment="1" applyProtection="1">
      <alignment horizontal="center" vertical="center" wrapText="1"/>
      <protection locked="0"/>
    </xf>
    <xf numFmtId="9" fontId="10" fillId="0" borderId="13" xfId="1" applyFont="1" applyBorder="1" applyAlignment="1" applyProtection="1">
      <alignment horizontal="center" vertical="center" wrapText="1"/>
      <protection locked="0"/>
    </xf>
    <xf numFmtId="0" fontId="19" fillId="4" borderId="4" xfId="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9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1" fillId="0" borderId="0" xfId="0" applyFont="1" applyAlignment="1" applyProtection="1">
      <alignment vertical="center"/>
      <protection locked="0"/>
    </xf>
    <xf numFmtId="6" fontId="9" fillId="0" borderId="0" xfId="0" applyNumberFormat="1" applyFont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1" fontId="10" fillId="3" borderId="23" xfId="1" applyNumberFormat="1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 indent="2"/>
      <protection locked="0"/>
    </xf>
    <xf numFmtId="0" fontId="9" fillId="0" borderId="22" xfId="0" applyFont="1" applyBorder="1" applyAlignment="1" applyProtection="1">
      <alignment horizontal="left" vertical="center" indent="2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left" vertical="top" indent="1"/>
      <protection locked="0"/>
    </xf>
    <xf numFmtId="9" fontId="9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horizontal="left" vertical="top" indent="1"/>
      <protection locked="0"/>
    </xf>
    <xf numFmtId="9" fontId="9" fillId="0" borderId="0" xfId="1" applyFont="1" applyBorder="1" applyAlignment="1" applyProtection="1">
      <alignment horizontal="center" vertical="center"/>
      <protection locked="0"/>
    </xf>
    <xf numFmtId="9" fontId="9" fillId="0" borderId="15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indent="2"/>
      <protection locked="0"/>
    </xf>
    <xf numFmtId="0" fontId="9" fillId="0" borderId="15" xfId="0" applyFont="1" applyBorder="1" applyAlignment="1" applyProtection="1">
      <alignment horizontal="left" vertical="center" indent="2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indent="2"/>
      <protection locked="0"/>
    </xf>
    <xf numFmtId="0" fontId="9" fillId="0" borderId="9" xfId="0" applyFont="1" applyBorder="1" applyAlignment="1" applyProtection="1">
      <alignment horizontal="left" vertical="center" indent="2"/>
      <protection locked="0"/>
    </xf>
    <xf numFmtId="1" fontId="23" fillId="4" borderId="0" xfId="0" applyNumberFormat="1" applyFont="1" applyFill="1" applyAlignment="1" applyProtection="1">
      <alignment horizontal="center" vertical="top"/>
      <protection locked="0"/>
    </xf>
    <xf numFmtId="1" fontId="24" fillId="4" borderId="0" xfId="0" applyNumberFormat="1" applyFont="1" applyFill="1" applyAlignment="1" applyProtection="1">
      <alignment horizontal="center" vertical="top"/>
      <protection locked="0"/>
    </xf>
    <xf numFmtId="164" fontId="10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left" vertical="center" indent="1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horizontal="left" vertical="center" indent="1"/>
    </xf>
    <xf numFmtId="0" fontId="9" fillId="0" borderId="10" xfId="0" applyFont="1" applyBorder="1" applyAlignment="1">
      <alignment vertical="center"/>
    </xf>
    <xf numFmtId="1" fontId="10" fillId="3" borderId="28" xfId="1" applyNumberFormat="1" applyFont="1" applyFill="1" applyBorder="1" applyAlignment="1" applyProtection="1">
      <alignment vertical="center"/>
    </xf>
    <xf numFmtId="9" fontId="9" fillId="0" borderId="0" xfId="1" applyFont="1" applyBorder="1" applyAlignment="1" applyProtection="1">
      <alignment horizontal="center" vertical="top"/>
    </xf>
    <xf numFmtId="0" fontId="0" fillId="0" borderId="0" xfId="0" applyAlignment="1">
      <alignment vertical="top"/>
    </xf>
    <xf numFmtId="164" fontId="10" fillId="3" borderId="27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 wrapText="1"/>
    </xf>
    <xf numFmtId="9" fontId="10" fillId="0" borderId="3" xfId="1" applyFont="1" applyBorder="1" applyAlignment="1" applyProtection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0" fillId="3" borderId="23" xfId="1" applyNumberFormat="1" applyFont="1" applyFill="1" applyBorder="1" applyAlignment="1" applyProtection="1">
      <alignment horizontal="center"/>
    </xf>
    <xf numFmtId="9" fontId="10" fillId="3" borderId="27" xfId="1" applyFont="1" applyFill="1" applyBorder="1" applyAlignment="1" applyProtection="1">
      <alignment horizontal="center"/>
    </xf>
    <xf numFmtId="1" fontId="10" fillId="3" borderId="23" xfId="1" applyNumberFormat="1" applyFont="1" applyFill="1" applyBorder="1" applyAlignment="1" applyProtection="1">
      <alignment horizontal="center" vertical="top"/>
    </xf>
    <xf numFmtId="9" fontId="10" fillId="3" borderId="27" xfId="1" applyFont="1" applyFill="1" applyBorder="1" applyAlignment="1" applyProtection="1">
      <alignment horizontal="center" vertical="top"/>
    </xf>
    <xf numFmtId="1" fontId="10" fillId="3" borderId="25" xfId="1" applyNumberFormat="1" applyFont="1" applyFill="1" applyBorder="1" applyAlignment="1" applyProtection="1">
      <alignment horizontal="center"/>
    </xf>
    <xf numFmtId="9" fontId="10" fillId="3" borderId="26" xfId="1" applyFont="1" applyFill="1" applyBorder="1" applyAlignment="1" applyProtection="1">
      <alignment horizontal="center"/>
    </xf>
    <xf numFmtId="164" fontId="10" fillId="3" borderId="27" xfId="0" applyNumberFormat="1" applyFont="1" applyFill="1" applyBorder="1" applyAlignment="1">
      <alignment horizontal="center" vertical="top"/>
    </xf>
    <xf numFmtId="0" fontId="9" fillId="0" borderId="21" xfId="0" applyFont="1" applyBorder="1" applyAlignment="1" applyProtection="1">
      <alignment horizontal="left" vertical="top" indent="2"/>
      <protection locked="0"/>
    </xf>
    <xf numFmtId="164" fontId="9" fillId="2" borderId="1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top" wrapText="1" indent="1"/>
      <protection locked="0"/>
    </xf>
    <xf numFmtId="0" fontId="9" fillId="0" borderId="9" xfId="0" applyFont="1" applyBorder="1" applyAlignment="1" applyProtection="1">
      <alignment horizontal="left" vertical="top" wrapText="1" inden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15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3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indent="4"/>
      <protection locked="0"/>
    </xf>
    <xf numFmtId="0" fontId="9" fillId="0" borderId="8" xfId="0" applyFont="1" applyBorder="1" applyAlignment="1" applyProtection="1">
      <alignment horizontal="left" vertical="center" indent="4"/>
      <protection locked="0"/>
    </xf>
    <xf numFmtId="0" fontId="9" fillId="0" borderId="0" xfId="0" applyFont="1" applyAlignment="1" applyProtection="1">
      <alignment horizontal="left" vertical="center" indent="7"/>
      <protection locked="0"/>
    </xf>
    <xf numFmtId="0" fontId="9" fillId="0" borderId="8" xfId="0" applyFont="1" applyBorder="1" applyAlignment="1" applyProtection="1">
      <alignment horizontal="left" vertical="center" indent="7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horizontal="left" vertical="center" indent="4"/>
      <protection locked="0"/>
    </xf>
    <xf numFmtId="0" fontId="9" fillId="0" borderId="21" xfId="0" applyFont="1" applyBorder="1" applyAlignment="1" applyProtection="1">
      <alignment horizontal="left" vertical="center" indent="7"/>
      <protection locked="0"/>
    </xf>
    <xf numFmtId="0" fontId="9" fillId="0" borderId="7" xfId="0" applyFont="1" applyBorder="1" applyAlignment="1">
      <alignment horizontal="left" vertical="top" indent="1"/>
    </xf>
    <xf numFmtId="0" fontId="9" fillId="0" borderId="21" xfId="0" applyFont="1" applyBorder="1" applyAlignment="1" applyProtection="1">
      <alignment horizontal="left" vertical="top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/>
    </xf>
    <xf numFmtId="166" fontId="3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/>
    </xf>
    <xf numFmtId="9" fontId="10" fillId="0" borderId="35" xfId="0" applyNumberFormat="1" applyFont="1" applyBorder="1" applyAlignment="1">
      <alignment horizontal="center" vertical="center" wrapText="1"/>
    </xf>
    <xf numFmtId="9" fontId="10" fillId="0" borderId="35" xfId="1" applyFont="1" applyBorder="1" applyAlignment="1" applyProtection="1">
      <alignment horizontal="center" vertical="center" wrapText="1"/>
    </xf>
    <xf numFmtId="1" fontId="10" fillId="0" borderId="35" xfId="0" applyNumberFormat="1" applyFont="1" applyBorder="1" applyAlignment="1">
      <alignment horizontal="center" vertical="center"/>
    </xf>
    <xf numFmtId="0" fontId="11" fillId="0" borderId="0" xfId="4" applyFont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164" fontId="11" fillId="0" borderId="0" xfId="4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 horizontal="center" vertical="center"/>
    </xf>
    <xf numFmtId="0" fontId="6" fillId="0" borderId="36" xfId="0" applyFont="1" applyBorder="1" applyAlignment="1" applyProtection="1">
      <alignment vertical="center"/>
      <protection locked="0"/>
    </xf>
    <xf numFmtId="0" fontId="35" fillId="0" borderId="0" xfId="0" applyFont="1" applyProtection="1">
      <protection locked="0"/>
    </xf>
    <xf numFmtId="0" fontId="36" fillId="0" borderId="0" xfId="0" applyFont="1"/>
    <xf numFmtId="1" fontId="31" fillId="0" borderId="1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 applyProtection="1">
      <alignment horizontal="center" vertical="center" wrapText="1"/>
      <protection locked="0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 wrapText="1"/>
    </xf>
    <xf numFmtId="9" fontId="9" fillId="0" borderId="13" xfId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9" fillId="0" borderId="13" xfId="0" applyNumberFormat="1" applyFont="1" applyBorder="1" applyAlignment="1">
      <alignment horizontal="left" vertical="center"/>
    </xf>
    <xf numFmtId="0" fontId="4" fillId="0" borderId="0" xfId="10" applyAlignment="1" applyProtection="1">
      <alignment vertical="top"/>
      <protection locked="0"/>
    </xf>
    <xf numFmtId="164" fontId="9" fillId="0" borderId="0" xfId="10" applyNumberFormat="1" applyFont="1" applyAlignment="1" applyProtection="1">
      <alignment horizontal="center" vertical="top"/>
      <protection locked="0"/>
    </xf>
    <xf numFmtId="1" fontId="9" fillId="0" borderId="0" xfId="11" applyNumberFormat="1" applyFont="1" applyAlignment="1" applyProtection="1">
      <alignment horizontal="center" vertical="top"/>
      <protection locked="0"/>
    </xf>
    <xf numFmtId="9" fontId="9" fillId="0" borderId="0" xfId="11" applyFont="1" applyAlignment="1" applyProtection="1">
      <alignment horizontal="center" vertical="top"/>
      <protection locked="0"/>
    </xf>
    <xf numFmtId="9" fontId="9" fillId="0" borderId="0" xfId="10" applyNumberFormat="1" applyFont="1" applyAlignment="1" applyProtection="1">
      <alignment horizontal="center" vertical="top"/>
      <protection locked="0"/>
    </xf>
    <xf numFmtId="0" fontId="9" fillId="0" borderId="0" xfId="10" applyFont="1" applyAlignment="1" applyProtection="1">
      <alignment horizontal="center" vertical="top"/>
      <protection locked="0"/>
    </xf>
    <xf numFmtId="0" fontId="9" fillId="0" borderId="0" xfId="10" applyFont="1" applyAlignment="1" applyProtection="1">
      <alignment vertical="top"/>
      <protection locked="0"/>
    </xf>
    <xf numFmtId="1" fontId="9" fillId="0" borderId="0" xfId="10" applyNumberFormat="1" applyFont="1" applyAlignment="1" applyProtection="1">
      <alignment horizontal="center" vertical="top"/>
      <protection locked="0"/>
    </xf>
    <xf numFmtId="0" fontId="6" fillId="0" borderId="0" xfId="10" applyFont="1" applyAlignment="1" applyProtection="1">
      <alignment vertical="center"/>
      <protection locked="0"/>
    </xf>
    <xf numFmtId="164" fontId="9" fillId="0" borderId="1" xfId="10" applyNumberFormat="1" applyFont="1" applyBorder="1" applyAlignment="1">
      <alignment horizontal="center" vertical="center"/>
    </xf>
    <xf numFmtId="1" fontId="9" fillId="2" borderId="1" xfId="11" applyNumberFormat="1" applyFont="1" applyFill="1" applyBorder="1" applyAlignment="1" applyProtection="1">
      <alignment horizontal="center" vertical="center"/>
      <protection locked="0"/>
    </xf>
    <xf numFmtId="9" fontId="9" fillId="2" borderId="1" xfId="11" applyFont="1" applyFill="1" applyBorder="1" applyAlignment="1" applyProtection="1">
      <alignment horizontal="center" vertical="center"/>
      <protection locked="0"/>
    </xf>
    <xf numFmtId="9" fontId="9" fillId="0" borderId="1" xfId="11" applyFont="1" applyBorder="1" applyAlignment="1" applyProtection="1">
      <alignment horizontal="center" vertical="center" wrapText="1"/>
      <protection locked="0"/>
    </xf>
    <xf numFmtId="164" fontId="11" fillId="0" borderId="1" xfId="12" applyNumberFormat="1" applyFont="1" applyBorder="1" applyAlignment="1" applyProtection="1">
      <alignment horizontal="center" vertical="center" wrapText="1"/>
      <protection locked="0"/>
    </xf>
    <xf numFmtId="0" fontId="11" fillId="0" borderId="1" xfId="12" applyFont="1" applyBorder="1" applyAlignment="1" applyProtection="1">
      <alignment horizontal="center" vertical="center" wrapText="1"/>
      <protection locked="0"/>
    </xf>
    <xf numFmtId="1" fontId="11" fillId="0" borderId="1" xfId="12" applyNumberFormat="1" applyFont="1" applyBorder="1" applyAlignment="1" applyProtection="1">
      <alignment vertical="center" wrapText="1"/>
      <protection locked="0"/>
    </xf>
    <xf numFmtId="1" fontId="11" fillId="0" borderId="1" xfId="12" applyNumberFormat="1" applyFont="1" applyBorder="1" applyAlignment="1" applyProtection="1">
      <alignment horizontal="center" vertical="center" wrapText="1"/>
      <protection locked="0"/>
    </xf>
    <xf numFmtId="0" fontId="4" fillId="0" borderId="0" xfId="10" applyAlignment="1">
      <alignment horizontal="center" vertical="center"/>
    </xf>
    <xf numFmtId="164" fontId="9" fillId="0" borderId="13" xfId="10" applyNumberFormat="1" applyFont="1" applyBorder="1" applyAlignment="1">
      <alignment horizontal="center" vertical="center"/>
    </xf>
    <xf numFmtId="1" fontId="9" fillId="0" borderId="13" xfId="10" applyNumberFormat="1" applyFont="1" applyBorder="1" applyAlignment="1">
      <alignment horizontal="center" vertical="center"/>
    </xf>
    <xf numFmtId="9" fontId="9" fillId="0" borderId="13" xfId="11" applyFont="1" applyBorder="1" applyAlignment="1" applyProtection="1">
      <alignment horizontal="center" vertical="center" wrapText="1"/>
    </xf>
    <xf numFmtId="9" fontId="9" fillId="0" borderId="13" xfId="10" applyNumberFormat="1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 wrapText="1"/>
    </xf>
    <xf numFmtId="1" fontId="9" fillId="0" borderId="13" xfId="10" applyNumberFormat="1" applyFont="1" applyBorder="1" applyAlignment="1">
      <alignment horizontal="left" vertical="center"/>
    </xf>
    <xf numFmtId="0" fontId="5" fillId="0" borderId="0" xfId="10" applyFont="1" applyAlignment="1">
      <alignment horizontal="center" vertical="center"/>
    </xf>
    <xf numFmtId="164" fontId="10" fillId="0" borderId="35" xfId="10" applyNumberFormat="1" applyFont="1" applyBorder="1" applyAlignment="1">
      <alignment horizontal="center" vertical="center"/>
    </xf>
    <xf numFmtId="1" fontId="10" fillId="0" borderId="35" xfId="10" applyNumberFormat="1" applyFont="1" applyBorder="1" applyAlignment="1">
      <alignment horizontal="center" vertical="center"/>
    </xf>
    <xf numFmtId="9" fontId="10" fillId="0" borderId="35" xfId="11" applyFont="1" applyBorder="1" applyAlignment="1" applyProtection="1">
      <alignment horizontal="center" vertical="center" wrapText="1"/>
    </xf>
    <xf numFmtId="9" fontId="10" fillId="0" borderId="35" xfId="10" applyNumberFormat="1" applyFont="1" applyBorder="1" applyAlignment="1">
      <alignment horizontal="center" vertical="center" wrapText="1"/>
    </xf>
    <xf numFmtId="0" fontId="10" fillId="0" borderId="35" xfId="10" applyFont="1" applyBorder="1" applyAlignment="1">
      <alignment horizontal="center" vertical="center" wrapText="1"/>
    </xf>
    <xf numFmtId="0" fontId="10" fillId="0" borderId="35" xfId="10" applyFont="1" applyBorder="1" applyAlignment="1">
      <alignment horizontal="center" vertical="center"/>
    </xf>
    <xf numFmtId="0" fontId="4" fillId="0" borderId="0" xfId="10" applyAlignment="1">
      <alignment vertical="top"/>
    </xf>
    <xf numFmtId="9" fontId="9" fillId="0" borderId="0" xfId="11" applyFont="1" applyBorder="1" applyAlignment="1" applyProtection="1">
      <alignment horizontal="center" vertical="top"/>
    </xf>
    <xf numFmtId="164" fontId="10" fillId="3" borderId="29" xfId="10" applyNumberFormat="1" applyFont="1" applyFill="1" applyBorder="1" applyAlignment="1">
      <alignment vertical="center"/>
    </xf>
    <xf numFmtId="1" fontId="10" fillId="3" borderId="28" xfId="11" applyNumberFormat="1" applyFont="1" applyFill="1" applyBorder="1" applyAlignment="1" applyProtection="1">
      <alignment vertical="center"/>
    </xf>
    <xf numFmtId="0" fontId="9" fillId="0" borderId="15" xfId="10" applyFont="1" applyBorder="1" applyAlignment="1">
      <alignment vertical="center"/>
    </xf>
    <xf numFmtId="0" fontId="9" fillId="0" borderId="15" xfId="10" applyFont="1" applyBorder="1" applyAlignment="1">
      <alignment horizontal="left" vertical="center"/>
    </xf>
    <xf numFmtId="0" fontId="9" fillId="0" borderId="9" xfId="10" applyFont="1" applyBorder="1" applyAlignment="1">
      <alignment horizontal="left" vertical="center" indent="1"/>
    </xf>
    <xf numFmtId="164" fontId="10" fillId="3" borderId="27" xfId="10" applyNumberFormat="1" applyFont="1" applyFill="1" applyBorder="1" applyAlignment="1">
      <alignment horizontal="center" vertical="center"/>
    </xf>
    <xf numFmtId="1" fontId="10" fillId="3" borderId="23" xfId="11" applyNumberFormat="1" applyFont="1" applyFill="1" applyBorder="1" applyAlignment="1" applyProtection="1">
      <alignment horizontal="center" vertical="center"/>
    </xf>
    <xf numFmtId="0" fontId="9" fillId="0" borderId="0" xfId="10" applyFont="1" applyAlignment="1">
      <alignment vertical="center"/>
    </xf>
    <xf numFmtId="0" fontId="9" fillId="0" borderId="0" xfId="10" applyFont="1" applyAlignment="1">
      <alignment horizontal="left" vertical="center"/>
    </xf>
    <xf numFmtId="0" fontId="9" fillId="0" borderId="7" xfId="10" applyFont="1" applyBorder="1" applyAlignment="1" applyProtection="1">
      <alignment horizontal="left" vertical="center" indent="1"/>
      <protection locked="0"/>
    </xf>
    <xf numFmtId="164" fontId="10" fillId="3" borderId="27" xfId="10" applyNumberFormat="1" applyFont="1" applyFill="1" applyBorder="1" applyAlignment="1">
      <alignment horizontal="center" vertical="top"/>
    </xf>
    <xf numFmtId="1" fontId="10" fillId="3" borderId="23" xfId="11" applyNumberFormat="1" applyFont="1" applyFill="1" applyBorder="1" applyAlignment="1" applyProtection="1">
      <alignment horizontal="center" vertical="top"/>
    </xf>
    <xf numFmtId="9" fontId="10" fillId="3" borderId="27" xfId="11" applyFont="1" applyFill="1" applyBorder="1" applyAlignment="1" applyProtection="1">
      <alignment horizontal="center" vertical="top"/>
    </xf>
    <xf numFmtId="0" fontId="9" fillId="0" borderId="7" xfId="10" applyFont="1" applyBorder="1" applyAlignment="1">
      <alignment horizontal="left" vertical="center" indent="1"/>
    </xf>
    <xf numFmtId="9" fontId="10" fillId="3" borderId="27" xfId="11" applyFont="1" applyFill="1" applyBorder="1" applyAlignment="1" applyProtection="1">
      <alignment horizontal="center"/>
    </xf>
    <xf numFmtId="1" fontId="10" fillId="3" borderId="23" xfId="11" applyNumberFormat="1" applyFont="1" applyFill="1" applyBorder="1" applyAlignment="1" applyProtection="1">
      <alignment horizontal="center"/>
    </xf>
    <xf numFmtId="9" fontId="9" fillId="0" borderId="0" xfId="10" applyNumberFormat="1" applyFont="1" applyAlignment="1">
      <alignment horizontal="left" vertical="center"/>
    </xf>
    <xf numFmtId="9" fontId="10" fillId="3" borderId="26" xfId="11" applyFont="1" applyFill="1" applyBorder="1" applyAlignment="1" applyProtection="1">
      <alignment horizontal="center"/>
    </xf>
    <xf numFmtId="1" fontId="10" fillId="3" borderId="25" xfId="11" applyNumberFormat="1" applyFont="1" applyFill="1" applyBorder="1" applyAlignment="1" applyProtection="1">
      <alignment horizontal="center"/>
    </xf>
    <xf numFmtId="0" fontId="9" fillId="0" borderId="6" xfId="10" applyFont="1" applyBorder="1" applyAlignment="1">
      <alignment vertical="center"/>
    </xf>
    <xf numFmtId="0" fontId="9" fillId="0" borderId="14" xfId="10" applyFont="1" applyBorder="1" applyAlignment="1">
      <alignment vertical="center"/>
    </xf>
    <xf numFmtId="0" fontId="10" fillId="0" borderId="20" xfId="10" applyFont="1" applyBorder="1" applyAlignment="1">
      <alignment vertical="center"/>
    </xf>
    <xf numFmtId="0" fontId="9" fillId="0" borderId="14" xfId="10" applyFont="1" applyBorder="1" applyAlignment="1">
      <alignment horizontal="left" vertical="center"/>
    </xf>
    <xf numFmtId="0" fontId="10" fillId="0" borderId="5" xfId="10" applyFont="1" applyBorder="1" applyAlignment="1">
      <alignment vertical="center"/>
    </xf>
    <xf numFmtId="164" fontId="9" fillId="2" borderId="0" xfId="10" applyNumberFormat="1" applyFont="1" applyFill="1" applyAlignment="1" applyProtection="1">
      <alignment horizontal="center" vertical="top"/>
      <protection locked="0"/>
    </xf>
    <xf numFmtId="0" fontId="9" fillId="2" borderId="0" xfId="10" applyFont="1" applyFill="1" applyAlignment="1" applyProtection="1">
      <alignment horizontal="center" vertical="top"/>
      <protection locked="0"/>
    </xf>
    <xf numFmtId="0" fontId="9" fillId="2" borderId="0" xfId="10" applyFont="1" applyFill="1" applyAlignment="1" applyProtection="1">
      <alignment vertical="top"/>
      <protection locked="0"/>
    </xf>
    <xf numFmtId="1" fontId="9" fillId="2" borderId="0" xfId="11" applyNumberFormat="1" applyFont="1" applyFill="1" applyAlignment="1" applyProtection="1">
      <alignment horizontal="center" vertical="top"/>
      <protection locked="0"/>
    </xf>
    <xf numFmtId="9" fontId="9" fillId="0" borderId="2" xfId="11" applyFont="1" applyBorder="1" applyAlignment="1" applyProtection="1">
      <alignment horizontal="center" vertical="top"/>
      <protection locked="0"/>
    </xf>
    <xf numFmtId="1" fontId="9" fillId="0" borderId="2" xfId="11" applyNumberFormat="1" applyFont="1" applyBorder="1" applyAlignment="1" applyProtection="1">
      <alignment horizontal="center" vertical="top"/>
      <protection locked="0"/>
    </xf>
    <xf numFmtId="164" fontId="9" fillId="2" borderId="0" xfId="10" applyNumberFormat="1" applyFont="1" applyFill="1" applyAlignment="1" applyProtection="1">
      <alignment horizontal="left" indent="1"/>
      <protection locked="0"/>
    </xf>
    <xf numFmtId="0" fontId="9" fillId="2" borderId="2" xfId="10" applyFont="1" applyFill="1" applyBorder="1" applyAlignment="1" applyProtection="1">
      <alignment horizontal="center"/>
      <protection locked="0"/>
    </xf>
    <xf numFmtId="0" fontId="9" fillId="2" borderId="0" xfId="10" applyFont="1" applyFill="1" applyAlignment="1" applyProtection="1">
      <alignment horizontal="left" indent="4"/>
      <protection locked="0"/>
    </xf>
    <xf numFmtId="164" fontId="9" fillId="0" borderId="0" xfId="10" applyNumberFormat="1" applyFont="1" applyAlignment="1" applyProtection="1">
      <alignment horizontal="left" indent="1"/>
      <protection locked="0"/>
    </xf>
    <xf numFmtId="9" fontId="9" fillId="2" borderId="2" xfId="11" applyFont="1" applyFill="1" applyBorder="1" applyAlignment="1" applyProtection="1">
      <alignment horizontal="center" vertical="top"/>
      <protection locked="0"/>
    </xf>
    <xf numFmtId="1" fontId="9" fillId="2" borderId="2" xfId="11" applyNumberFormat="1" applyFont="1" applyFill="1" applyBorder="1" applyAlignment="1" applyProtection="1">
      <alignment horizontal="center" vertical="top"/>
      <protection locked="0"/>
    </xf>
    <xf numFmtId="1" fontId="11" fillId="0" borderId="1" xfId="4" applyNumberFormat="1" applyFont="1" applyBorder="1" applyAlignment="1" applyProtection="1">
      <alignment vertical="center" wrapText="1"/>
      <protection locked="0"/>
    </xf>
    <xf numFmtId="1" fontId="1" fillId="0" borderId="16" xfId="12" applyNumberFormat="1" applyBorder="1" applyAlignment="1">
      <alignment horizontal="center"/>
    </xf>
    <xf numFmtId="0" fontId="44" fillId="0" borderId="37" xfId="12" applyFont="1" applyBorder="1" applyAlignment="1">
      <alignment horizontal="left"/>
    </xf>
    <xf numFmtId="0" fontId="1" fillId="0" borderId="37" xfId="12" applyBorder="1" applyAlignment="1">
      <alignment horizontal="center"/>
    </xf>
    <xf numFmtId="164" fontId="1" fillId="0" borderId="37" xfId="12" applyNumberFormat="1" applyBorder="1" applyAlignment="1">
      <alignment horizontal="center"/>
    </xf>
    <xf numFmtId="0" fontId="1" fillId="0" borderId="37" xfId="12" applyBorder="1"/>
    <xf numFmtId="0" fontId="1" fillId="0" borderId="17" xfId="12" applyBorder="1" applyAlignment="1">
      <alignment horizontal="center" wrapText="1"/>
    </xf>
    <xf numFmtId="0" fontId="1" fillId="0" borderId="0" xfId="12"/>
    <xf numFmtId="1" fontId="46" fillId="0" borderId="18" xfId="12" applyNumberFormat="1" applyFont="1" applyBorder="1" applyAlignment="1">
      <alignment horizontal="center" vertical="center"/>
    </xf>
    <xf numFmtId="0" fontId="47" fillId="2" borderId="0" xfId="12" applyFont="1" applyFill="1" applyAlignment="1">
      <alignment horizontal="left" vertical="center"/>
    </xf>
    <xf numFmtId="0" fontId="47" fillId="2" borderId="0" xfId="12" applyFont="1" applyFill="1" applyAlignment="1">
      <alignment horizontal="center" vertical="center"/>
    </xf>
    <xf numFmtId="1" fontId="48" fillId="2" borderId="0" xfId="12" applyNumberFormat="1" applyFont="1" applyFill="1" applyAlignment="1">
      <alignment horizontal="left" vertical="center"/>
    </xf>
    <xf numFmtId="164" fontId="47" fillId="2" borderId="0" xfId="12" applyNumberFormat="1" applyFont="1" applyFill="1" applyAlignment="1">
      <alignment horizontal="center" vertical="center"/>
    </xf>
    <xf numFmtId="0" fontId="47" fillId="2" borderId="0" xfId="12" applyFont="1" applyFill="1"/>
    <xf numFmtId="0" fontId="47" fillId="0" borderId="19" xfId="12" applyFont="1" applyBorder="1" applyAlignment="1">
      <alignment horizontal="center" wrapText="1"/>
    </xf>
    <xf numFmtId="0" fontId="1" fillId="2" borderId="0" xfId="12" applyFill="1" applyAlignment="1">
      <alignment horizontal="center" vertical="center"/>
    </xf>
    <xf numFmtId="164" fontId="1" fillId="2" borderId="0" xfId="12" applyNumberFormat="1" applyFill="1" applyAlignment="1">
      <alignment horizontal="center" vertical="center"/>
    </xf>
    <xf numFmtId="0" fontId="1" fillId="2" borderId="0" xfId="12" applyFill="1"/>
    <xf numFmtId="0" fontId="1" fillId="0" borderId="19" xfId="12" applyBorder="1" applyAlignment="1">
      <alignment horizontal="center" wrapText="1"/>
    </xf>
    <xf numFmtId="0" fontId="1" fillId="2" borderId="41" xfId="12" applyFill="1" applyBorder="1" applyAlignment="1">
      <alignment horizontal="center" vertical="center"/>
    </xf>
    <xf numFmtId="1" fontId="51" fillId="2" borderId="0" xfId="12" applyNumberFormat="1" applyFont="1" applyFill="1" applyAlignment="1">
      <alignment horizontal="left" vertical="center" wrapText="1"/>
    </xf>
    <xf numFmtId="1" fontId="51" fillId="2" borderId="0" xfId="12" applyNumberFormat="1" applyFont="1" applyFill="1" applyAlignment="1">
      <alignment horizontal="center" vertical="center" wrapText="1"/>
    </xf>
    <xf numFmtId="1" fontId="51" fillId="2" borderId="0" xfId="12" applyNumberFormat="1" applyFont="1" applyFill="1" applyAlignment="1">
      <alignment wrapText="1"/>
    </xf>
    <xf numFmtId="164" fontId="52" fillId="2" borderId="0" xfId="12" applyNumberFormat="1" applyFont="1" applyFill="1" applyAlignment="1">
      <alignment horizontal="center" vertical="center"/>
    </xf>
    <xf numFmtId="0" fontId="1" fillId="0" borderId="0" xfId="12" applyAlignment="1">
      <alignment horizontal="center"/>
    </xf>
    <xf numFmtId="164" fontId="1" fillId="0" borderId="0" xfId="12" applyNumberFormat="1" applyAlignment="1">
      <alignment horizontal="center"/>
    </xf>
    <xf numFmtId="1" fontId="1" fillId="2" borderId="18" xfId="12" applyNumberFormat="1" applyFill="1" applyBorder="1" applyAlignment="1">
      <alignment horizontal="center"/>
    </xf>
    <xf numFmtId="0" fontId="40" fillId="2" borderId="0" xfId="12" applyFont="1" applyFill="1" applyAlignment="1">
      <alignment horizontal="right"/>
    </xf>
    <xf numFmtId="0" fontId="1" fillId="2" borderId="41" xfId="12" applyFill="1" applyBorder="1" applyAlignment="1">
      <alignment horizontal="center"/>
    </xf>
    <xf numFmtId="0" fontId="1" fillId="2" borderId="0" xfId="12" applyFill="1" applyAlignment="1">
      <alignment horizontal="center"/>
    </xf>
    <xf numFmtId="164" fontId="1" fillId="2" borderId="0" xfId="12" applyNumberFormat="1" applyFill="1" applyAlignment="1">
      <alignment horizontal="center"/>
    </xf>
    <xf numFmtId="0" fontId="53" fillId="2" borderId="0" xfId="12" applyFont="1" applyFill="1" applyAlignment="1">
      <alignment horizontal="center" vertical="center"/>
    </xf>
    <xf numFmtId="164" fontId="1" fillId="2" borderId="0" xfId="12" applyNumberFormat="1" applyFill="1"/>
    <xf numFmtId="0" fontId="54" fillId="2" borderId="0" xfId="12" applyFont="1" applyFill="1" applyAlignment="1">
      <alignment horizontal="center"/>
    </xf>
    <xf numFmtId="1" fontId="1" fillId="2" borderId="38" xfId="12" applyNumberFormat="1" applyFill="1" applyBorder="1" applyAlignment="1">
      <alignment horizontal="center"/>
    </xf>
    <xf numFmtId="0" fontId="40" fillId="2" borderId="39" xfId="12" applyFont="1" applyFill="1" applyBorder="1" applyAlignment="1">
      <alignment horizontal="right"/>
    </xf>
    <xf numFmtId="0" fontId="1" fillId="2" borderId="39" xfId="12" applyFill="1" applyBorder="1" applyAlignment="1">
      <alignment horizontal="center"/>
    </xf>
    <xf numFmtId="164" fontId="1" fillId="2" borderId="39" xfId="12" applyNumberFormat="1" applyFill="1" applyBorder="1" applyAlignment="1">
      <alignment horizontal="center"/>
    </xf>
    <xf numFmtId="0" fontId="54" fillId="2" borderId="39" xfId="12" applyFont="1" applyFill="1" applyBorder="1" applyAlignment="1">
      <alignment horizontal="center"/>
    </xf>
    <xf numFmtId="164" fontId="1" fillId="2" borderId="39" xfId="12" applyNumberFormat="1" applyFill="1" applyBorder="1"/>
    <xf numFmtId="0" fontId="1" fillId="0" borderId="40" xfId="12" applyBorder="1" applyAlignment="1">
      <alignment horizontal="center" wrapText="1"/>
    </xf>
    <xf numFmtId="1" fontId="1" fillId="5" borderId="42" xfId="12" applyNumberFormat="1" applyFill="1" applyBorder="1" applyAlignment="1">
      <alignment horizontal="center" wrapText="1"/>
    </xf>
    <xf numFmtId="0" fontId="40" fillId="5" borderId="42" xfId="12" applyFont="1" applyFill="1" applyBorder="1" applyAlignment="1">
      <alignment horizontal="center" wrapText="1"/>
    </xf>
    <xf numFmtId="164" fontId="40" fillId="6" borderId="42" xfId="12" applyNumberFormat="1" applyFont="1" applyFill="1" applyBorder="1" applyAlignment="1">
      <alignment horizontal="center" wrapText="1"/>
    </xf>
    <xf numFmtId="1" fontId="40" fillId="7" borderId="42" xfId="12" applyNumberFormat="1" applyFont="1" applyFill="1" applyBorder="1" applyAlignment="1">
      <alignment horizontal="center" wrapText="1"/>
    </xf>
    <xf numFmtId="14" fontId="40" fillId="5" borderId="42" xfId="12" applyNumberFormat="1" applyFont="1" applyFill="1" applyBorder="1" applyAlignment="1">
      <alignment wrapText="1"/>
    </xf>
    <xf numFmtId="164" fontId="40" fillId="8" borderId="42" xfId="12" applyNumberFormat="1" applyFont="1" applyFill="1" applyBorder="1" applyAlignment="1">
      <alignment horizontal="center" wrapText="1"/>
    </xf>
    <xf numFmtId="164" fontId="40" fillId="9" borderId="43" xfId="12" applyNumberFormat="1" applyFont="1" applyFill="1" applyBorder="1" applyAlignment="1">
      <alignment horizontal="center" wrapText="1"/>
    </xf>
    <xf numFmtId="1" fontId="1" fillId="9" borderId="41" xfId="12" applyNumberFormat="1" applyFill="1" applyBorder="1" applyAlignment="1">
      <alignment horizontal="center"/>
    </xf>
    <xf numFmtId="2" fontId="1" fillId="9" borderId="41" xfId="12" applyNumberFormat="1" applyFill="1" applyBorder="1" applyAlignment="1">
      <alignment horizontal="center"/>
    </xf>
    <xf numFmtId="0" fontId="40" fillId="9" borderId="41" xfId="12" applyFont="1" applyFill="1" applyBorder="1" applyAlignment="1">
      <alignment horizontal="center"/>
    </xf>
    <xf numFmtId="0" fontId="1" fillId="9" borderId="41" xfId="12" applyFill="1" applyBorder="1" applyAlignment="1">
      <alignment horizontal="center"/>
    </xf>
    <xf numFmtId="164" fontId="1" fillId="9" borderId="41" xfId="12" applyNumberFormat="1" applyFill="1" applyBorder="1" applyAlignment="1">
      <alignment horizontal="center"/>
    </xf>
    <xf numFmtId="164" fontId="1" fillId="9" borderId="41" xfId="12" applyNumberFormat="1" applyFill="1" applyBorder="1" applyAlignment="1">
      <alignment horizontal="center" wrapText="1"/>
    </xf>
    <xf numFmtId="0" fontId="1" fillId="9" borderId="41" xfId="12" applyFill="1" applyBorder="1" applyAlignment="1">
      <alignment horizontal="center" wrapText="1"/>
    </xf>
    <xf numFmtId="14" fontId="1" fillId="9" borderId="41" xfId="12" applyNumberFormat="1" applyFill="1" applyBorder="1"/>
    <xf numFmtId="14" fontId="1" fillId="9" borderId="41" xfId="12" applyNumberFormat="1" applyFill="1" applyBorder="1" applyAlignment="1">
      <alignment horizontal="center"/>
    </xf>
    <xf numFmtId="0" fontId="1" fillId="9" borderId="44" xfId="12" applyFill="1" applyBorder="1" applyAlignment="1">
      <alignment horizontal="center" wrapText="1"/>
    </xf>
    <xf numFmtId="1" fontId="55" fillId="10" borderId="45" xfId="12" applyNumberFormat="1" applyFont="1" applyFill="1" applyBorder="1" applyAlignment="1" applyProtection="1">
      <alignment horizontal="center" vertical="center" wrapText="1"/>
      <protection locked="0"/>
    </xf>
    <xf numFmtId="0" fontId="55" fillId="10" borderId="42" xfId="12" applyFont="1" applyFill="1" applyBorder="1"/>
    <xf numFmtId="49" fontId="51" fillId="10" borderId="46" xfId="12" applyNumberFormat="1" applyFont="1" applyFill="1" applyBorder="1" applyAlignment="1" applyProtection="1">
      <alignment horizontal="center" vertical="center" wrapText="1"/>
      <protection locked="0"/>
    </xf>
    <xf numFmtId="0" fontId="51" fillId="10" borderId="42" xfId="12" applyFont="1" applyFill="1" applyBorder="1" applyAlignment="1">
      <alignment horizontal="center" wrapText="1"/>
    </xf>
    <xf numFmtId="164" fontId="55" fillId="10" borderId="13" xfId="12" applyNumberFormat="1" applyFont="1" applyFill="1" applyBorder="1" applyAlignment="1" applyProtection="1">
      <alignment horizontal="center" vertical="center" wrapText="1"/>
      <protection locked="0"/>
    </xf>
    <xf numFmtId="0" fontId="55" fillId="10" borderId="42" xfId="12" applyFont="1" applyFill="1" applyBorder="1" applyAlignment="1">
      <alignment horizontal="center"/>
    </xf>
    <xf numFmtId="0" fontId="55" fillId="10" borderId="42" xfId="12" applyFont="1" applyFill="1" applyBorder="1" applyAlignment="1">
      <alignment horizontal="center" wrapText="1"/>
    </xf>
    <xf numFmtId="164" fontId="55" fillId="10" borderId="42" xfId="12" applyNumberFormat="1" applyFont="1" applyFill="1" applyBorder="1" applyAlignment="1">
      <alignment horizontal="center" wrapText="1"/>
    </xf>
    <xf numFmtId="9" fontId="55" fillId="10" borderId="41" xfId="12" applyNumberFormat="1" applyFont="1" applyFill="1" applyBorder="1" applyAlignment="1">
      <alignment horizontal="center" wrapText="1"/>
    </xf>
    <xf numFmtId="14" fontId="55" fillId="10" borderId="42" xfId="12" applyNumberFormat="1" applyFont="1" applyFill="1" applyBorder="1"/>
    <xf numFmtId="167" fontId="56" fillId="10" borderId="41" xfId="12" applyNumberFormat="1" applyFont="1" applyFill="1" applyBorder="1" applyAlignment="1">
      <alignment horizontal="center" vertical="center"/>
    </xf>
    <xf numFmtId="0" fontId="57" fillId="10" borderId="42" xfId="12" applyFont="1" applyFill="1" applyBorder="1" applyAlignment="1">
      <alignment horizontal="center" wrapText="1"/>
    </xf>
    <xf numFmtId="1" fontId="55" fillId="0" borderId="45" xfId="12" applyNumberFormat="1" applyFont="1" applyBorder="1" applyAlignment="1" applyProtection="1">
      <alignment horizontal="center" vertical="center" wrapText="1"/>
      <protection locked="0"/>
    </xf>
    <xf numFmtId="0" fontId="55" fillId="0" borderId="42" xfId="12" applyFont="1" applyBorder="1"/>
    <xf numFmtId="49" fontId="55" fillId="0" borderId="46" xfId="12" applyNumberFormat="1" applyFont="1" applyBorder="1" applyAlignment="1" applyProtection="1">
      <alignment horizontal="center" vertical="center" wrapText="1"/>
      <protection locked="0"/>
    </xf>
    <xf numFmtId="0" fontId="55" fillId="0" borderId="42" xfId="12" applyFont="1" applyBorder="1" applyAlignment="1">
      <alignment horizontal="center" wrapText="1"/>
    </xf>
    <xf numFmtId="164" fontId="55" fillId="0" borderId="13" xfId="12" applyNumberFormat="1" applyFont="1" applyBorder="1" applyAlignment="1" applyProtection="1">
      <alignment horizontal="center" vertical="center" wrapText="1"/>
      <protection locked="0"/>
    </xf>
    <xf numFmtId="0" fontId="55" fillId="0" borderId="42" xfId="12" applyFont="1" applyBorder="1" applyAlignment="1">
      <alignment horizontal="center"/>
    </xf>
    <xf numFmtId="164" fontId="55" fillId="0" borderId="42" xfId="12" applyNumberFormat="1" applyFont="1" applyBorder="1" applyAlignment="1">
      <alignment horizontal="center" wrapText="1"/>
    </xf>
    <xf numFmtId="9" fontId="55" fillId="0" borderId="41" xfId="12" applyNumberFormat="1" applyFont="1" applyBorder="1" applyAlignment="1">
      <alignment horizontal="center" wrapText="1"/>
    </xf>
    <xf numFmtId="14" fontId="55" fillId="0" borderId="42" xfId="12" applyNumberFormat="1" applyFont="1" applyBorder="1"/>
    <xf numFmtId="14" fontId="57" fillId="0" borderId="42" xfId="12" applyNumberFormat="1" applyFont="1" applyBorder="1" applyAlignment="1">
      <alignment horizontal="center" wrapText="1"/>
    </xf>
    <xf numFmtId="0" fontId="57" fillId="0" borderId="42" xfId="12" applyFont="1" applyBorder="1" applyAlignment="1">
      <alignment horizontal="center" wrapText="1"/>
    </xf>
    <xf numFmtId="1" fontId="55" fillId="11" borderId="41" xfId="12" applyNumberFormat="1" applyFont="1" applyFill="1" applyBorder="1" applyAlignment="1">
      <alignment horizontal="center"/>
    </xf>
    <xf numFmtId="0" fontId="55" fillId="11" borderId="41" xfId="12" applyFont="1" applyFill="1" applyBorder="1"/>
    <xf numFmtId="0" fontId="51" fillId="11" borderId="41" xfId="12" applyFont="1" applyFill="1" applyBorder="1" applyAlignment="1">
      <alignment horizontal="center"/>
    </xf>
    <xf numFmtId="0" fontId="55" fillId="11" borderId="41" xfId="12" applyFont="1" applyFill="1" applyBorder="1" applyAlignment="1">
      <alignment horizontal="center"/>
    </xf>
    <xf numFmtId="164" fontId="55" fillId="11" borderId="41" xfId="12" applyNumberFormat="1" applyFont="1" applyFill="1" applyBorder="1" applyAlignment="1">
      <alignment horizontal="center"/>
    </xf>
    <xf numFmtId="164" fontId="55" fillId="11" borderId="41" xfId="12" applyNumberFormat="1" applyFont="1" applyFill="1" applyBorder="1" applyAlignment="1">
      <alignment horizontal="center" wrapText="1"/>
    </xf>
    <xf numFmtId="0" fontId="1" fillId="11" borderId="44" xfId="12" applyFill="1" applyBorder="1" applyAlignment="1">
      <alignment horizontal="center" wrapText="1"/>
    </xf>
    <xf numFmtId="1" fontId="55" fillId="0" borderId="41" xfId="12" applyNumberFormat="1" applyFont="1" applyBorder="1" applyAlignment="1">
      <alignment horizontal="center"/>
    </xf>
    <xf numFmtId="0" fontId="55" fillId="0" borderId="41" xfId="12" applyFont="1" applyBorder="1"/>
    <xf numFmtId="0" fontId="55" fillId="0" borderId="41" xfId="12" applyFont="1" applyBorder="1" applyAlignment="1">
      <alignment horizontal="center"/>
    </xf>
    <xf numFmtId="164" fontId="55" fillId="0" borderId="41" xfId="12" applyNumberFormat="1" applyFont="1" applyBorder="1" applyAlignment="1">
      <alignment horizontal="center"/>
    </xf>
    <xf numFmtId="0" fontId="1" fillId="0" borderId="41" xfId="12" applyBorder="1" applyAlignment="1">
      <alignment horizontal="center" wrapText="1"/>
    </xf>
    <xf numFmtId="1" fontId="1" fillId="0" borderId="0" xfId="12" applyNumberFormat="1" applyAlignment="1">
      <alignment horizontal="center"/>
    </xf>
    <xf numFmtId="0" fontId="1" fillId="0" borderId="0" xfId="12" applyAlignment="1">
      <alignment horizontal="center" wrapText="1"/>
    </xf>
    <xf numFmtId="0" fontId="1" fillId="0" borderId="47" xfId="12" applyBorder="1" applyAlignment="1">
      <alignment horizontal="center"/>
    </xf>
    <xf numFmtId="0" fontId="1" fillId="0" borderId="47" xfId="12" applyBorder="1"/>
    <xf numFmtId="164" fontId="1" fillId="0" borderId="47" xfId="12" applyNumberFormat="1" applyBorder="1"/>
    <xf numFmtId="10" fontId="58" fillId="0" borderId="47" xfId="12" applyNumberFormat="1" applyFont="1" applyBorder="1" applyAlignment="1">
      <alignment horizontal="right" vertical="center"/>
    </xf>
    <xf numFmtId="10" fontId="0" fillId="0" borderId="0" xfId="13" applyNumberFormat="1" applyFont="1"/>
    <xf numFmtId="44" fontId="0" fillId="0" borderId="0" xfId="14" applyFont="1"/>
    <xf numFmtId="164" fontId="1" fillId="0" borderId="0" xfId="12" applyNumberFormat="1"/>
    <xf numFmtId="10" fontId="1" fillId="0" borderId="0" xfId="12" applyNumberFormat="1"/>
    <xf numFmtId="0" fontId="1" fillId="0" borderId="0" xfId="12" applyAlignment="1">
      <alignment horizontal="right"/>
    </xf>
    <xf numFmtId="0" fontId="1" fillId="0" borderId="41" xfId="12" applyBorder="1" applyAlignment="1">
      <alignment horizontal="center" vertical="center"/>
    </xf>
    <xf numFmtId="49" fontId="1" fillId="0" borderId="41" xfId="12" applyNumberFormat="1" applyBorder="1" applyAlignment="1">
      <alignment horizontal="center" vertical="center"/>
    </xf>
    <xf numFmtId="0" fontId="59" fillId="0" borderId="0" xfId="12" applyFont="1" applyAlignment="1">
      <alignment horizontal="right"/>
    </xf>
    <xf numFmtId="0" fontId="51" fillId="0" borderId="41" xfId="12" applyFont="1" applyBorder="1" applyAlignment="1">
      <alignment horizontal="center" vertical="center"/>
    </xf>
    <xf numFmtId="168" fontId="1" fillId="0" borderId="41" xfId="12" applyNumberFormat="1" applyBorder="1" applyAlignment="1">
      <alignment horizontal="center"/>
    </xf>
    <xf numFmtId="0" fontId="40" fillId="5" borderId="48" xfId="12" applyFont="1" applyFill="1" applyBorder="1" applyAlignment="1">
      <alignment horizontal="center"/>
    </xf>
    <xf numFmtId="0" fontId="40" fillId="5" borderId="49" xfId="12" applyFont="1" applyFill="1" applyBorder="1" applyAlignment="1">
      <alignment horizontal="center"/>
    </xf>
    <xf numFmtId="164" fontId="40" fillId="5" borderId="49" xfId="12" applyNumberFormat="1" applyFont="1" applyFill="1" applyBorder="1" applyAlignment="1">
      <alignment horizontal="center"/>
    </xf>
    <xf numFmtId="0" fontId="40" fillId="5" borderId="49" xfId="12" applyFont="1" applyFill="1" applyBorder="1" applyAlignment="1">
      <alignment horizontal="center" wrapText="1"/>
    </xf>
    <xf numFmtId="10" fontId="40" fillId="5" borderId="50" xfId="12" applyNumberFormat="1" applyFont="1" applyFill="1" applyBorder="1" applyAlignment="1">
      <alignment horizontal="center"/>
    </xf>
    <xf numFmtId="10" fontId="40" fillId="5" borderId="48" xfId="13" applyNumberFormat="1" applyFont="1" applyFill="1" applyBorder="1" applyAlignment="1">
      <alignment horizontal="center"/>
    </xf>
    <xf numFmtId="44" fontId="40" fillId="5" borderId="49" xfId="14" applyFont="1" applyFill="1" applyBorder="1" applyAlignment="1">
      <alignment horizontal="center"/>
    </xf>
    <xf numFmtId="44" fontId="40" fillId="5" borderId="50" xfId="14" applyFont="1" applyFill="1" applyBorder="1" applyAlignment="1">
      <alignment horizontal="center"/>
    </xf>
    <xf numFmtId="0" fontId="51" fillId="0" borderId="37" xfId="12" applyFont="1" applyBorder="1" applyAlignment="1">
      <alignment horizontal="center"/>
    </xf>
    <xf numFmtId="164" fontId="1" fillId="0" borderId="37" xfId="12" applyNumberFormat="1" applyBorder="1"/>
    <xf numFmtId="10" fontId="1" fillId="0" borderId="37" xfId="12" applyNumberFormat="1" applyBorder="1"/>
    <xf numFmtId="10" fontId="0" fillId="0" borderId="37" xfId="13" applyNumberFormat="1" applyFont="1" applyBorder="1"/>
    <xf numFmtId="44" fontId="0" fillId="0" borderId="37" xfId="14" applyFont="1" applyBorder="1"/>
    <xf numFmtId="169" fontId="1" fillId="0" borderId="41" xfId="12" quotePrefix="1" applyNumberFormat="1" applyBorder="1" applyAlignment="1">
      <alignment horizontal="right" wrapText="1"/>
    </xf>
    <xf numFmtId="0" fontId="61" fillId="0" borderId="41" xfId="12" applyFont="1" applyBorder="1" applyAlignment="1">
      <alignment wrapText="1"/>
    </xf>
    <xf numFmtId="0" fontId="1" fillId="0" borderId="41" xfId="12" applyBorder="1" applyAlignment="1">
      <alignment horizontal="center" vertical="center" wrapText="1"/>
    </xf>
    <xf numFmtId="43" fontId="0" fillId="0" borderId="41" xfId="14" applyNumberFormat="1" applyFont="1" applyBorder="1" applyAlignment="1">
      <alignment wrapText="1"/>
    </xf>
    <xf numFmtId="44" fontId="0" fillId="0" borderId="41" xfId="14" applyFont="1" applyFill="1" applyBorder="1" applyAlignment="1">
      <alignment horizontal="center" wrapText="1"/>
    </xf>
    <xf numFmtId="168" fontId="0" fillId="0" borderId="41" xfId="13" applyNumberFormat="1" applyFont="1" applyFill="1" applyBorder="1"/>
    <xf numFmtId="10" fontId="0" fillId="0" borderId="41" xfId="13" applyNumberFormat="1" applyFont="1" applyBorder="1"/>
    <xf numFmtId="44" fontId="0" fillId="0" borderId="41" xfId="14" applyFont="1" applyBorder="1"/>
    <xf numFmtId="0" fontId="1" fillId="0" borderId="0" xfId="12" applyAlignment="1">
      <alignment wrapText="1"/>
    </xf>
    <xf numFmtId="0" fontId="61" fillId="0" borderId="41" xfId="12" applyFont="1" applyBorder="1" applyAlignment="1">
      <alignment horizontal="center" vertical="center" wrapText="1"/>
    </xf>
    <xf numFmtId="10" fontId="0" fillId="0" borderId="41" xfId="13" applyNumberFormat="1" applyFont="1" applyBorder="1" applyAlignment="1">
      <alignment wrapText="1"/>
    </xf>
    <xf numFmtId="0" fontId="62" fillId="0" borderId="0" xfId="12" applyFont="1" applyAlignment="1">
      <alignment wrapText="1"/>
    </xf>
    <xf numFmtId="0" fontId="1" fillId="0" borderId="41" xfId="12" applyBorder="1" applyAlignment="1">
      <alignment wrapText="1"/>
    </xf>
    <xf numFmtId="44" fontId="0" fillId="0" borderId="41" xfId="14" applyFont="1" applyBorder="1" applyAlignment="1">
      <alignment wrapText="1"/>
    </xf>
    <xf numFmtId="169" fontId="1" fillId="0" borderId="41" xfId="12" applyNumberFormat="1" applyBorder="1" applyAlignment="1">
      <alignment horizontal="right" wrapText="1"/>
    </xf>
    <xf numFmtId="44" fontId="0" fillId="0" borderId="41" xfId="14" applyFont="1" applyFill="1" applyBorder="1" applyAlignment="1">
      <alignment horizontal="center"/>
    </xf>
    <xf numFmtId="0" fontId="61" fillId="0" borderId="41" xfId="12" applyFont="1" applyBorder="1" applyAlignment="1">
      <alignment horizontal="center" wrapText="1"/>
    </xf>
    <xf numFmtId="169" fontId="61" fillId="0" borderId="41" xfId="12" quotePrefix="1" applyNumberFormat="1" applyFont="1" applyBorder="1" applyAlignment="1">
      <alignment horizontal="right" wrapText="1"/>
    </xf>
    <xf numFmtId="43" fontId="61" fillId="0" borderId="41" xfId="14" applyNumberFormat="1" applyFont="1" applyBorder="1" applyAlignment="1">
      <alignment wrapText="1"/>
    </xf>
    <xf numFmtId="44" fontId="61" fillId="0" borderId="41" xfId="14" applyFont="1" applyFill="1" applyBorder="1" applyAlignment="1">
      <alignment horizontal="center" wrapText="1"/>
    </xf>
    <xf numFmtId="168" fontId="61" fillId="0" borderId="41" xfId="13" applyNumberFormat="1" applyFont="1" applyFill="1" applyBorder="1"/>
    <xf numFmtId="0" fontId="61" fillId="0" borderId="0" xfId="12" applyFont="1"/>
    <xf numFmtId="10" fontId="61" fillId="0" borderId="41" xfId="13" applyNumberFormat="1" applyFont="1" applyBorder="1"/>
    <xf numFmtId="44" fontId="61" fillId="0" borderId="41" xfId="14" applyFont="1" applyBorder="1"/>
    <xf numFmtId="0" fontId="63" fillId="0" borderId="41" xfId="12" applyFont="1" applyBorder="1" applyAlignment="1">
      <alignment horizontal="center" wrapText="1"/>
    </xf>
    <xf numFmtId="169" fontId="63" fillId="0" borderId="41" xfId="12" quotePrefix="1" applyNumberFormat="1" applyFont="1" applyBorder="1" applyAlignment="1">
      <alignment horizontal="right" wrapText="1"/>
    </xf>
    <xf numFmtId="0" fontId="63" fillId="0" borderId="41" xfId="12" applyFont="1" applyBorder="1" applyAlignment="1">
      <alignment wrapText="1"/>
    </xf>
    <xf numFmtId="0" fontId="63" fillId="0" borderId="41" xfId="12" applyFont="1" applyBorder="1" applyAlignment="1">
      <alignment horizontal="center" vertical="center" wrapText="1"/>
    </xf>
    <xf numFmtId="43" fontId="63" fillId="0" borderId="41" xfId="14" applyNumberFormat="1" applyFont="1" applyBorder="1" applyAlignment="1">
      <alignment wrapText="1"/>
    </xf>
    <xf numFmtId="44" fontId="63" fillId="0" borderId="41" xfId="14" applyFont="1" applyFill="1" applyBorder="1" applyAlignment="1">
      <alignment horizontal="center" wrapText="1"/>
    </xf>
    <xf numFmtId="168" fontId="63" fillId="0" borderId="41" xfId="13" applyNumberFormat="1" applyFont="1" applyFill="1" applyBorder="1"/>
    <xf numFmtId="0" fontId="63" fillId="0" borderId="0" xfId="12" applyFont="1"/>
    <xf numFmtId="10" fontId="63" fillId="0" borderId="41" xfId="13" applyNumberFormat="1" applyFont="1" applyBorder="1"/>
    <xf numFmtId="44" fontId="63" fillId="0" borderId="41" xfId="14" applyFont="1" applyBorder="1"/>
    <xf numFmtId="0" fontId="63" fillId="0" borderId="0" xfId="12" applyFont="1" applyAlignment="1">
      <alignment wrapText="1"/>
    </xf>
    <xf numFmtId="0" fontId="1" fillId="0" borderId="41" xfId="12" applyBorder="1" applyAlignment="1">
      <alignment horizontal="center"/>
    </xf>
    <xf numFmtId="49" fontId="1" fillId="0" borderId="41" xfId="12" quotePrefix="1" applyNumberFormat="1" applyBorder="1" applyAlignment="1">
      <alignment horizontal="left"/>
    </xf>
    <xf numFmtId="0" fontId="61" fillId="0" borderId="41" xfId="12" applyFont="1" applyBorder="1"/>
    <xf numFmtId="43" fontId="0" fillId="0" borderId="41" xfId="14" applyNumberFormat="1" applyFont="1" applyBorder="1"/>
    <xf numFmtId="49" fontId="1" fillId="0" borderId="41" xfId="12" quotePrefix="1" applyNumberFormat="1" applyBorder="1"/>
    <xf numFmtId="0" fontId="1" fillId="0" borderId="41" xfId="12" applyBorder="1"/>
    <xf numFmtId="43" fontId="1" fillId="0" borderId="41" xfId="12" applyNumberFormat="1" applyBorder="1"/>
    <xf numFmtId="44" fontId="0" fillId="0" borderId="41" xfId="14" applyFont="1" applyBorder="1" applyAlignment="1">
      <alignment horizontal="center"/>
    </xf>
    <xf numFmtId="10" fontId="1" fillId="0" borderId="41" xfId="12" applyNumberFormat="1" applyBorder="1"/>
    <xf numFmtId="49" fontId="1" fillId="0" borderId="41" xfId="12" applyNumberFormat="1" applyBorder="1"/>
    <xf numFmtId="0" fontId="41" fillId="0" borderId="41" xfId="12" applyFont="1" applyBorder="1"/>
    <xf numFmtId="0" fontId="1" fillId="0" borderId="0" xfId="12" applyAlignment="1">
      <alignment horizontal="center" vertical="center"/>
    </xf>
    <xf numFmtId="0" fontId="59" fillId="0" borderId="51" xfId="12" applyFont="1" applyBorder="1" applyAlignment="1">
      <alignment horizontal="right" vertical="center"/>
    </xf>
    <xf numFmtId="0" fontId="43" fillId="0" borderId="0" xfId="12" applyFont="1" applyAlignment="1">
      <alignment horizontal="left" vertical="center"/>
    </xf>
    <xf numFmtId="164" fontId="1" fillId="0" borderId="0" xfId="12" applyNumberFormat="1" applyAlignment="1">
      <alignment vertical="center"/>
    </xf>
    <xf numFmtId="10" fontId="1" fillId="0" borderId="0" xfId="12" applyNumberFormat="1" applyAlignment="1">
      <alignment vertical="center"/>
    </xf>
    <xf numFmtId="0" fontId="1" fillId="0" borderId="0" xfId="12" applyAlignment="1">
      <alignment vertical="center"/>
    </xf>
    <xf numFmtId="10" fontId="57" fillId="0" borderId="0" xfId="13" applyNumberFormat="1" applyFont="1" applyAlignment="1">
      <alignment horizontal="right" vertical="center"/>
    </xf>
    <xf numFmtId="44" fontId="0" fillId="0" borderId="0" xfId="14" applyFont="1" applyAlignment="1">
      <alignment vertical="center"/>
    </xf>
    <xf numFmtId="0" fontId="59" fillId="0" borderId="0" xfId="12" applyFont="1" applyAlignment="1">
      <alignment horizontal="right" vertical="center"/>
    </xf>
    <xf numFmtId="164" fontId="43" fillId="0" borderId="0" xfId="12" applyNumberFormat="1" applyFont="1" applyAlignment="1">
      <alignment horizontal="left" vertical="center"/>
    </xf>
    <xf numFmtId="0" fontId="37" fillId="0" borderId="0" xfId="0" applyFont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locked="0"/>
    </xf>
    <xf numFmtId="1" fontId="6" fillId="2" borderId="9" xfId="0" applyNumberFormat="1" applyFont="1" applyFill="1" applyBorder="1" applyAlignment="1">
      <alignment horizontal="center" vertical="top"/>
    </xf>
    <xf numFmtId="1" fontId="6" fillId="2" borderId="10" xfId="0" applyNumberFormat="1" applyFont="1" applyFill="1" applyBorder="1" applyAlignment="1">
      <alignment horizontal="center" vertical="top"/>
    </xf>
    <xf numFmtId="0" fontId="34" fillId="2" borderId="0" xfId="0" applyFont="1" applyFill="1" applyAlignment="1" applyProtection="1">
      <alignment horizontal="right" vertical="center" indent="6"/>
      <protection locked="0"/>
    </xf>
    <xf numFmtId="0" fontId="9" fillId="0" borderId="0" xfId="0" applyFont="1" applyAlignment="1" applyProtection="1">
      <alignment horizontal="left" vertical="top" wrapText="1" indent="1"/>
      <protection locked="0"/>
    </xf>
    <xf numFmtId="1" fontId="16" fillId="2" borderId="5" xfId="0" applyNumberFormat="1" applyFont="1" applyFill="1" applyBorder="1" applyAlignment="1">
      <alignment horizontal="center" shrinkToFit="1"/>
    </xf>
    <xf numFmtId="1" fontId="16" fillId="2" borderId="6" xfId="0" applyNumberFormat="1" applyFont="1" applyFill="1" applyBorder="1" applyAlignment="1">
      <alignment horizontal="center" shrinkToFit="1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top"/>
      <protection locked="0"/>
    </xf>
    <xf numFmtId="1" fontId="6" fillId="2" borderId="10" xfId="0" applyNumberFormat="1" applyFont="1" applyFill="1" applyBorder="1" applyAlignment="1" applyProtection="1">
      <alignment horizontal="center" vertical="top"/>
      <protection locked="0"/>
    </xf>
    <xf numFmtId="1" fontId="16" fillId="0" borderId="5" xfId="0" applyNumberFormat="1" applyFont="1" applyBorder="1" applyAlignment="1" applyProtection="1">
      <alignment horizontal="center"/>
      <protection locked="0"/>
    </xf>
    <xf numFmtId="1" fontId="16" fillId="0" borderId="6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alignment horizontal="center"/>
      <protection locked="0"/>
    </xf>
    <xf numFmtId="1" fontId="18" fillId="0" borderId="7" xfId="7" applyNumberFormat="1" applyFont="1" applyBorder="1" applyAlignment="1" applyProtection="1">
      <alignment horizontal="center"/>
      <protection locked="0"/>
    </xf>
    <xf numFmtId="0" fontId="34" fillId="2" borderId="0" xfId="0" applyFont="1" applyFill="1" applyAlignment="1" applyProtection="1">
      <alignment horizontal="right" vertical="center" indent="9"/>
      <protection locked="0"/>
    </xf>
    <xf numFmtId="1" fontId="18" fillId="0" borderId="7" xfId="7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 shrinkToFit="1"/>
    </xf>
    <xf numFmtId="1" fontId="16" fillId="0" borderId="6" xfId="0" applyNumberFormat="1" applyFont="1" applyBorder="1" applyAlignment="1">
      <alignment horizontal="center" shrinkToFit="1"/>
    </xf>
    <xf numFmtId="1" fontId="18" fillId="2" borderId="9" xfId="7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 applyProtection="1">
      <alignment horizontal="center"/>
      <protection locked="0"/>
    </xf>
    <xf numFmtId="1" fontId="16" fillId="0" borderId="17" xfId="0" applyNumberFormat="1" applyFont="1" applyBorder="1" applyAlignment="1" applyProtection="1">
      <alignment horizontal="center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9" fontId="9" fillId="0" borderId="0" xfId="0" applyNumberFormat="1" applyFont="1" applyAlignment="1" applyProtection="1">
      <alignment horizontal="left" vertical="top" wrapText="1"/>
      <protection locked="0"/>
    </xf>
    <xf numFmtId="9" fontId="9" fillId="0" borderId="24" xfId="0" applyNumberFormat="1" applyFont="1" applyBorder="1" applyAlignment="1" applyProtection="1">
      <alignment horizontal="left" vertical="top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28" fillId="0" borderId="7" xfId="7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left" vertical="center" wrapText="1"/>
    </xf>
    <xf numFmtId="9" fontId="9" fillId="0" borderId="24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1" fontId="6" fillId="2" borderId="9" xfId="10" applyNumberFormat="1" applyFont="1" applyFill="1" applyBorder="1" applyAlignment="1">
      <alignment horizontal="center" vertical="top"/>
    </xf>
    <xf numFmtId="1" fontId="6" fillId="2" borderId="10" xfId="10" applyNumberFormat="1" applyFont="1" applyFill="1" applyBorder="1" applyAlignment="1">
      <alignment horizontal="center" vertical="top"/>
    </xf>
    <xf numFmtId="0" fontId="9" fillId="0" borderId="21" xfId="10" applyFont="1" applyBorder="1" applyAlignment="1">
      <alignment horizontal="left" vertical="center" wrapText="1" indent="1"/>
    </xf>
    <xf numFmtId="0" fontId="9" fillId="0" borderId="0" xfId="10" applyFont="1" applyAlignment="1">
      <alignment horizontal="left" vertical="center" indent="1"/>
    </xf>
    <xf numFmtId="0" fontId="9" fillId="0" borderId="8" xfId="10" applyFont="1" applyBorder="1" applyAlignment="1">
      <alignment horizontal="left" vertical="center" indent="1"/>
    </xf>
    <xf numFmtId="0" fontId="9" fillId="0" borderId="21" xfId="10" applyFont="1" applyBorder="1" applyAlignment="1">
      <alignment horizontal="left" vertical="center" indent="1"/>
    </xf>
    <xf numFmtId="0" fontId="33" fillId="0" borderId="21" xfId="10" applyFont="1" applyBorder="1" applyAlignment="1">
      <alignment horizontal="center" vertical="center"/>
    </xf>
    <xf numFmtId="0" fontId="33" fillId="0" borderId="0" xfId="10" applyFont="1" applyAlignment="1">
      <alignment horizontal="center" vertical="center"/>
    </xf>
    <xf numFmtId="0" fontId="33" fillId="0" borderId="8" xfId="10" applyFont="1" applyBorder="1" applyAlignment="1">
      <alignment horizontal="center" vertical="center"/>
    </xf>
    <xf numFmtId="0" fontId="33" fillId="0" borderId="22" xfId="10" applyFont="1" applyBorder="1" applyAlignment="1">
      <alignment horizontal="center" vertical="center"/>
    </xf>
    <xf numFmtId="0" fontId="33" fillId="0" borderId="15" xfId="10" applyFont="1" applyBorder="1" applyAlignment="1">
      <alignment horizontal="center" vertical="center"/>
    </xf>
    <xf numFmtId="0" fontId="33" fillId="0" borderId="10" xfId="10" applyFont="1" applyBorder="1" applyAlignment="1">
      <alignment horizontal="center" vertical="center"/>
    </xf>
    <xf numFmtId="0" fontId="14" fillId="2" borderId="0" xfId="10" applyFont="1" applyFill="1" applyAlignment="1" applyProtection="1">
      <alignment horizontal="right" vertical="center" indent="6"/>
      <protection locked="0"/>
    </xf>
    <xf numFmtId="0" fontId="9" fillId="0" borderId="0" xfId="10" applyFont="1" applyAlignment="1" applyProtection="1">
      <alignment horizontal="left" vertical="top" wrapText="1" indent="1"/>
      <protection locked="0"/>
    </xf>
    <xf numFmtId="1" fontId="16" fillId="2" borderId="5" xfId="10" applyNumberFormat="1" applyFont="1" applyFill="1" applyBorder="1" applyAlignment="1">
      <alignment horizontal="center" shrinkToFit="1"/>
    </xf>
    <xf numFmtId="1" fontId="16" fillId="2" borderId="6" xfId="10" applyNumberFormat="1" applyFont="1" applyFill="1" applyBorder="1" applyAlignment="1">
      <alignment horizontal="center" shrinkToFit="1"/>
    </xf>
    <xf numFmtId="1" fontId="6" fillId="0" borderId="7" xfId="10" applyNumberFormat="1" applyFont="1" applyBorder="1" applyAlignment="1">
      <alignment horizontal="center"/>
    </xf>
    <xf numFmtId="1" fontId="6" fillId="0" borderId="8" xfId="10" applyNumberFormat="1" applyFont="1" applyBorder="1" applyAlignment="1">
      <alignment horizontal="center"/>
    </xf>
    <xf numFmtId="0" fontId="60" fillId="0" borderId="0" xfId="12" applyFont="1" applyAlignment="1">
      <alignment horizontal="center" vertical="center" wrapText="1"/>
    </xf>
    <xf numFmtId="14" fontId="1" fillId="0" borderId="41" xfId="12" applyNumberFormat="1" applyBorder="1" applyAlignment="1">
      <alignment horizontal="center" vertical="center"/>
    </xf>
    <xf numFmtId="14" fontId="1" fillId="12" borderId="41" xfId="12" applyNumberFormat="1" applyFill="1" applyBorder="1" applyAlignment="1">
      <alignment horizontal="center" vertical="center"/>
    </xf>
    <xf numFmtId="164" fontId="1" fillId="0" borderId="41" xfId="12" applyNumberFormat="1" applyBorder="1" applyAlignment="1">
      <alignment horizontal="center" vertical="center"/>
    </xf>
    <xf numFmtId="0" fontId="1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18" fillId="0" borderId="7" xfId="7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22" xfId="0" applyFont="1" applyBorder="1" applyAlignment="1" applyProtection="1">
      <alignment horizontal="left" vertical="center" wrapText="1" inden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indent="7"/>
      <protection locked="0"/>
    </xf>
    <xf numFmtId="0" fontId="9" fillId="0" borderId="0" xfId="0" applyFont="1" applyAlignment="1" applyProtection="1">
      <alignment horizontal="left" vertical="center" indent="7"/>
      <protection locked="0"/>
    </xf>
    <xf numFmtId="0" fontId="9" fillId="0" borderId="8" xfId="0" applyFont="1" applyBorder="1" applyAlignment="1" applyProtection="1">
      <alignment horizontal="left" vertical="center" indent="7"/>
      <protection locked="0"/>
    </xf>
    <xf numFmtId="0" fontId="9" fillId="0" borderId="7" xfId="0" applyFont="1" applyBorder="1" applyAlignment="1" applyProtection="1">
      <alignment horizontal="left" vertical="top" wrapText="1" indent="1"/>
      <protection locked="0"/>
    </xf>
    <xf numFmtId="0" fontId="9" fillId="0" borderId="0" xfId="0" applyFont="1" applyAlignment="1" applyProtection="1">
      <alignment horizontal="left" vertical="top" indent="1"/>
      <protection locked="0"/>
    </xf>
    <xf numFmtId="0" fontId="9" fillId="0" borderId="9" xfId="0" applyFont="1" applyBorder="1" applyAlignment="1" applyProtection="1">
      <alignment horizontal="left" vertical="top" indent="1"/>
      <protection locked="0"/>
    </xf>
    <xf numFmtId="0" fontId="9" fillId="0" borderId="15" xfId="0" applyFont="1" applyBorder="1" applyAlignment="1" applyProtection="1">
      <alignment horizontal="left" vertical="top" indent="1"/>
      <protection locked="0"/>
    </xf>
    <xf numFmtId="1" fontId="18" fillId="0" borderId="7" xfId="7" applyNumberFormat="1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21" xfId="0" applyFont="1" applyBorder="1" applyAlignment="1" applyProtection="1">
      <alignment horizontal="left" vertical="top" wrapText="1" indent="1"/>
      <protection locked="0"/>
    </xf>
    <xf numFmtId="0" fontId="9" fillId="0" borderId="8" xfId="0" applyFont="1" applyBorder="1" applyAlignment="1" applyProtection="1">
      <alignment horizontal="left" vertical="top" wrapText="1" indent="1"/>
      <protection locked="0"/>
    </xf>
    <xf numFmtId="0" fontId="9" fillId="0" borderId="22" xfId="0" applyFont="1" applyBorder="1" applyAlignment="1" applyProtection="1">
      <alignment horizontal="left" vertical="top" wrapText="1" indent="1"/>
      <protection locked="0"/>
    </xf>
    <xf numFmtId="0" fontId="9" fillId="0" borderId="15" xfId="0" applyFont="1" applyBorder="1" applyAlignment="1" applyProtection="1">
      <alignment horizontal="left" vertical="top" wrapText="1" indent="1"/>
      <protection locked="0"/>
    </xf>
    <xf numFmtId="0" fontId="9" fillId="0" borderId="10" xfId="0" applyFont="1" applyBorder="1" applyAlignment="1" applyProtection="1">
      <alignment horizontal="left" vertical="top" wrapText="1" indent="1"/>
      <protection locked="0"/>
    </xf>
    <xf numFmtId="1" fontId="15" fillId="0" borderId="16" xfId="0" applyNumberFormat="1" applyFont="1" applyBorder="1" applyAlignment="1" applyProtection="1">
      <alignment horizontal="center"/>
      <protection locked="0"/>
    </xf>
    <xf numFmtId="1" fontId="15" fillId="0" borderId="17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1" fontId="51" fillId="2" borderId="18" xfId="12" applyNumberFormat="1" applyFont="1" applyFill="1" applyBorder="1" applyAlignment="1">
      <alignment horizontal="right" vertical="center"/>
    </xf>
    <xf numFmtId="0" fontId="51" fillId="2" borderId="0" xfId="12" applyFont="1" applyFill="1" applyAlignment="1">
      <alignment horizontal="right" vertical="center"/>
    </xf>
    <xf numFmtId="1" fontId="1" fillId="2" borderId="18" xfId="12" applyNumberFormat="1" applyFill="1" applyBorder="1" applyAlignment="1">
      <alignment vertical="center"/>
    </xf>
    <xf numFmtId="0" fontId="1" fillId="2" borderId="0" xfId="12" applyFill="1" applyAlignment="1">
      <alignment vertical="center"/>
    </xf>
  </cellXfs>
  <cellStyles count="15">
    <cellStyle name="Currency 2" xfId="6" xr:uid="{6F3EA7F8-2C3C-4387-897A-FD1A426D0D8D}"/>
    <cellStyle name="Currency 3" xfId="14" xr:uid="{DE16781F-3970-4927-818F-5D362E1CFF03}"/>
    <cellStyle name="Hyperlink" xfId="7" builtinId="8"/>
    <cellStyle name="Normal" xfId="0" builtinId="0"/>
    <cellStyle name="Normal 2" xfId="4" xr:uid="{BCB600F6-896D-43AE-80EC-281DEF06E784}"/>
    <cellStyle name="Normal 2 2" xfId="12" xr:uid="{8DE8C468-839E-4320-BFFC-C778E5EC7B8A}"/>
    <cellStyle name="Normal 26" xfId="2" xr:uid="{62FA17E0-392B-4C3F-9ADF-48333A4D0DBF}"/>
    <cellStyle name="Normal 28" xfId="3" xr:uid="{7C2199E5-2DDD-49DC-9585-211A257E93BF}"/>
    <cellStyle name="Normal 3" xfId="8" xr:uid="{B0322359-443D-4CDB-9A4E-0F72945BA7C0}"/>
    <cellStyle name="Normal 4" xfId="9" xr:uid="{276813AF-D1A2-4624-B359-ACE0BD2F7B2E}"/>
    <cellStyle name="Normal 7" xfId="10" xr:uid="{C0B890F1-70CF-4717-86E2-E39DBB22BC24}"/>
    <cellStyle name="Percent" xfId="1" builtinId="5"/>
    <cellStyle name="Percent 2" xfId="5" xr:uid="{50D7E4C0-7CE7-4D78-BCE3-D653E6F50BDA}"/>
    <cellStyle name="Percent 3" xfId="13" xr:uid="{A36B8EDD-7BDA-4CD6-93D6-B3144B0AF8B7}"/>
    <cellStyle name="Percent 6" xfId="11" xr:uid="{61BEF86C-E0DF-4E40-B13D-E1259AAD241C}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7B322C-5E0E-40E0-B515-B140D1F809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6893B5-4617-44AD-9CD8-F399696893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7330E7-8BD9-4F3C-9E7A-709714F58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579911</xdr:colOff>
      <xdr:row>40</xdr:row>
      <xdr:rowOff>31750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9F56FA-CD4D-325A-672C-472E1966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13911" cy="76517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31280-B87A-4338-BF43-50D9EA25EB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DF5F8B-B79B-4629-BF62-F1ED9BA5EB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542924</xdr:colOff>
      <xdr:row>0</xdr:row>
      <xdr:rowOff>0</xdr:rowOff>
    </xdr:from>
    <xdr:ext cx="2088483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C864D31-6A9B-438C-812D-F84EB2E82C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33399" y="0"/>
          <a:ext cx="2088483" cy="571500"/>
        </a:xfrm>
        <a:prstGeom prst="rect">
          <a:avLst/>
        </a:prstGeom>
      </xdr:spPr>
    </xdr:pic>
    <xdr:clientData/>
  </xdr:oneCellAnchor>
  <xdr:oneCellAnchor>
    <xdr:from>
      <xdr:col>0</xdr:col>
      <xdr:colOff>542924</xdr:colOff>
      <xdr:row>0</xdr:row>
      <xdr:rowOff>0</xdr:rowOff>
    </xdr:from>
    <xdr:ext cx="2088483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BEF803A7-41BB-48E1-9DAD-BEA973C3EE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33399" y="0"/>
          <a:ext cx="2088483" cy="57150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88901</xdr:rowOff>
    </xdr:from>
    <xdr:to>
      <xdr:col>2</xdr:col>
      <xdr:colOff>876300</xdr:colOff>
      <xdr:row>1</xdr:row>
      <xdr:rowOff>1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F9A2E6C6-4042-4160-9622-CC48A9CF51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8901"/>
          <a:ext cx="2428875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F91E88-0D76-42D7-A1B8-C104BF135F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84850C-81A4-4E4F-9EDE-1AED50E7E9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A97DC-4BCF-4EB4-9605-79E3724339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1813F-4171-40E6-AA79-A19F8AED0C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1562875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C6F0A-7B10-4B73-B36C-081244C459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FC6089-F8DB-4B17-852C-219BF3A3FC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BD977-E9C6-44D7-889B-4AE4A2102E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603F4C-3C40-41AD-A28A-52716A4F0A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1555082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5BA0E9-FBE9-41E2-BCF4-F5605F1CAD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C1B305D7-6D98-46E1-B2BA-DA2C0837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158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897466</xdr:colOff>
      <xdr:row>2</xdr:row>
      <xdr:rowOff>76199</xdr:rowOff>
    </xdr:from>
    <xdr:ext cx="6922559" cy="10668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D26A92-5AAB-406D-88C8-CC1A3DD0F041}"/>
            </a:ext>
          </a:extLst>
        </xdr:cNvPr>
        <xdr:cNvSpPr txBox="1"/>
      </xdr:nvSpPr>
      <xdr:spPr>
        <a:xfrm>
          <a:off x="5602816" y="704849"/>
          <a:ext cx="6922559" cy="1066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Orders with 50+ units to qualify for free-freight and 60-day billing.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Discounts for New Releases: 1-2 copies = 50%; 3-5 = 52%; 6+ = 55%.  You may add additional products of your choice to the bottom of this form and they will receive 48% and ship free-freight .  Items with a discount of 70% or greater are non-returnable.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Prices are subject to Change and Backlist backordered items cancel and are excluded from this promotion</a:t>
          </a: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DE87C5-2CA0-46C6-B85F-A35C5315D8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3F430B-9E01-44A9-9736-931FD2636C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5C55B5-81BE-4990-A133-F5577E89E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1F9350-5324-44E6-B10E-ECB23E4EA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17BE93-DDE0-43B6-B920-3B9E291733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283595-3875-4CC5-B2F7-0C00B92EC1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52D38-A7AE-4C73-BE7E-326CAB25AC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SALES%20FOLDER/3CATALOG%20DETAILS/2022/Final%20HCCP%20July%20to%20Dec%2022%20Order%20Form%20092622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LIST"/>
      <sheetName val="CUST INFO"/>
      <sheetName val="Munce Fall"/>
      <sheetName val="Munce Harvest Flyer"/>
      <sheetName val="Munce 2 Day Sale"/>
      <sheetName val="2 Day POS"/>
      <sheetName val="12 Days of Christmas"/>
      <sheetName val="12 Days POS"/>
      <sheetName val="Munce Christmas Catalog"/>
      <sheetName val="Munce Christmas Flyer"/>
      <sheetName val="Munce Countdown To Christmas"/>
      <sheetName val="Dec POS Form"/>
    </sheetNames>
    <sheetDataSet>
      <sheetData sheetId="0"/>
      <sheetData sheetId="1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ustomercare@davidccook.or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OrderToday@HarvestHousePublishers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order@ivpress.com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customerservice@kregel.com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mpcustomerservice@moody.edu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fewayTrade@Lifeway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rders@bakerpublishinggroup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barbourbooks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abbeyandcagift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ervice@CarsonHomeAccents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ustservice@cagif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0B38-BAC3-4AC7-B91D-9FF9B10CC3F9}">
  <sheetPr>
    <tabColor rgb="FFC00000"/>
  </sheetPr>
  <dimension ref="A1:I30"/>
  <sheetViews>
    <sheetView showGridLines="0" view="pageBreakPreview" zoomScale="60" zoomScaleNormal="100" workbookViewId="0">
      <selection activeCell="I1" sqref="I1"/>
    </sheetView>
  </sheetViews>
  <sheetFormatPr defaultRowHeight="15"/>
  <cols>
    <col min="1" max="1" width="3.44140625" customWidth="1"/>
    <col min="7" max="7" width="3.44140625" customWidth="1"/>
  </cols>
  <sheetData>
    <row r="1" spans="1:9" ht="47.25" customHeight="1">
      <c r="A1" s="470" t="s">
        <v>258</v>
      </c>
      <c r="B1" s="470"/>
      <c r="C1" s="470"/>
      <c r="D1" s="470"/>
      <c r="E1" s="470"/>
      <c r="F1" s="470"/>
      <c r="G1" s="470"/>
      <c r="H1" s="209"/>
      <c r="I1" s="209"/>
    </row>
    <row r="2" spans="1:9" ht="30.75" customHeight="1">
      <c r="A2" s="469" t="s">
        <v>259</v>
      </c>
      <c r="B2" s="469"/>
      <c r="C2" s="469"/>
      <c r="D2" s="469"/>
      <c r="E2" s="469"/>
      <c r="F2" s="469"/>
      <c r="G2" s="469"/>
      <c r="H2" s="210"/>
      <c r="I2" s="210"/>
    </row>
    <row r="3" spans="1:9" ht="15" customHeight="1">
      <c r="A3" s="469"/>
      <c r="B3" s="469"/>
      <c r="C3" s="469"/>
      <c r="D3" s="469"/>
      <c r="E3" s="469"/>
      <c r="F3" s="469"/>
      <c r="G3" s="469"/>
    </row>
    <row r="4" spans="1:9" ht="15" customHeight="1">
      <c r="A4" s="469"/>
      <c r="B4" s="469"/>
      <c r="C4" s="469"/>
      <c r="D4" s="469"/>
      <c r="E4" s="469"/>
      <c r="F4" s="469"/>
      <c r="G4" s="469"/>
    </row>
    <row r="5" spans="1:9" ht="15" customHeight="1">
      <c r="A5" s="469"/>
      <c r="B5" s="469"/>
      <c r="C5" s="469"/>
      <c r="D5" s="469"/>
      <c r="E5" s="469"/>
      <c r="F5" s="469"/>
      <c r="G5" s="469"/>
    </row>
    <row r="6" spans="1:9" ht="15" customHeight="1">
      <c r="A6" s="469"/>
      <c r="B6" s="469"/>
      <c r="C6" s="469"/>
      <c r="D6" s="469"/>
      <c r="E6" s="469"/>
      <c r="F6" s="469"/>
      <c r="G6" s="469"/>
    </row>
    <row r="7" spans="1:9" ht="15" customHeight="1">
      <c r="A7" s="469"/>
      <c r="B7" s="469"/>
      <c r="C7" s="469"/>
      <c r="D7" s="469"/>
      <c r="E7" s="469"/>
      <c r="F7" s="469"/>
      <c r="G7" s="469"/>
    </row>
    <row r="8" spans="1:9" ht="15" customHeight="1">
      <c r="A8" s="469"/>
      <c r="B8" s="469"/>
      <c r="C8" s="469"/>
      <c r="D8" s="469"/>
      <c r="E8" s="469"/>
      <c r="F8" s="469"/>
      <c r="G8" s="469"/>
    </row>
    <row r="9" spans="1:9" ht="15" customHeight="1">
      <c r="A9" s="469"/>
      <c r="B9" s="469"/>
      <c r="C9" s="469"/>
      <c r="D9" s="469"/>
      <c r="E9" s="469"/>
      <c r="F9" s="469"/>
      <c r="G9" s="469"/>
      <c r="I9" s="185"/>
    </row>
    <row r="10" spans="1:9" ht="15" customHeight="1">
      <c r="A10" s="469"/>
      <c r="B10" s="469"/>
      <c r="C10" s="469"/>
      <c r="D10" s="469"/>
      <c r="E10" s="469"/>
      <c r="F10" s="469"/>
      <c r="G10" s="469"/>
    </row>
    <row r="11" spans="1:9" ht="15" customHeight="1">
      <c r="A11" s="469"/>
      <c r="B11" s="469"/>
      <c r="C11" s="469"/>
      <c r="D11" s="469"/>
      <c r="E11" s="469"/>
      <c r="F11" s="469"/>
      <c r="G11" s="469"/>
    </row>
    <row r="12" spans="1:9" ht="15" customHeight="1">
      <c r="A12" s="469"/>
      <c r="B12" s="469"/>
      <c r="C12" s="469"/>
      <c r="D12" s="469"/>
      <c r="E12" s="469"/>
      <c r="F12" s="469"/>
      <c r="G12" s="469"/>
    </row>
    <row r="13" spans="1:9" ht="15" customHeight="1">
      <c r="A13" s="469"/>
      <c r="B13" s="469"/>
      <c r="C13" s="469"/>
      <c r="D13" s="469"/>
      <c r="E13" s="469"/>
      <c r="F13" s="469"/>
      <c r="G13" s="469"/>
    </row>
    <row r="14" spans="1:9" ht="15" customHeight="1">
      <c r="A14" s="469"/>
      <c r="B14" s="469"/>
      <c r="C14" s="469"/>
      <c r="D14" s="469"/>
      <c r="E14" s="469"/>
      <c r="F14" s="469"/>
      <c r="G14" s="469"/>
    </row>
    <row r="15" spans="1:9" ht="15" customHeight="1">
      <c r="A15" s="469"/>
      <c r="B15" s="469"/>
      <c r="C15" s="469"/>
      <c r="D15" s="469"/>
      <c r="E15" s="469"/>
      <c r="F15" s="469"/>
      <c r="G15" s="469"/>
    </row>
    <row r="16" spans="1:9" ht="15" customHeight="1">
      <c r="A16" s="469"/>
      <c r="B16" s="469"/>
      <c r="C16" s="469"/>
      <c r="D16" s="469"/>
      <c r="E16" s="469"/>
      <c r="F16" s="469"/>
      <c r="G16" s="469"/>
    </row>
    <row r="17" spans="1:7" ht="15" customHeight="1">
      <c r="A17" s="469"/>
      <c r="B17" s="469"/>
      <c r="C17" s="469"/>
      <c r="D17" s="469"/>
      <c r="E17" s="469"/>
      <c r="F17" s="469"/>
      <c r="G17" s="469"/>
    </row>
    <row r="18" spans="1:7" ht="15" customHeight="1">
      <c r="A18" s="469"/>
      <c r="B18" s="469"/>
      <c r="C18" s="469"/>
      <c r="D18" s="469"/>
      <c r="E18" s="469"/>
      <c r="F18" s="469"/>
      <c r="G18" s="469"/>
    </row>
    <row r="19" spans="1:7" ht="15" customHeight="1">
      <c r="A19" s="469"/>
      <c r="B19" s="469"/>
      <c r="C19" s="469"/>
      <c r="D19" s="469"/>
      <c r="E19" s="469"/>
      <c r="F19" s="469"/>
      <c r="G19" s="469"/>
    </row>
    <row r="20" spans="1:7" ht="15" customHeight="1">
      <c r="A20" s="469"/>
      <c r="B20" s="469"/>
      <c r="C20" s="469"/>
      <c r="D20" s="469"/>
      <c r="E20" s="469"/>
      <c r="F20" s="469"/>
      <c r="G20" s="469"/>
    </row>
    <row r="21" spans="1:7" ht="15" customHeight="1">
      <c r="A21" s="469"/>
      <c r="B21" s="469"/>
      <c r="C21" s="469"/>
      <c r="D21" s="469"/>
      <c r="E21" s="469"/>
      <c r="F21" s="469"/>
      <c r="G21" s="469"/>
    </row>
    <row r="22" spans="1:7" ht="15" customHeight="1">
      <c r="A22" s="469"/>
      <c r="B22" s="469"/>
      <c r="C22" s="469"/>
      <c r="D22" s="469"/>
      <c r="E22" s="469"/>
      <c r="F22" s="469"/>
      <c r="G22" s="469"/>
    </row>
    <row r="23" spans="1:7" ht="15" customHeight="1">
      <c r="A23" s="469"/>
      <c r="B23" s="469"/>
      <c r="C23" s="469"/>
      <c r="D23" s="469"/>
      <c r="E23" s="469"/>
      <c r="F23" s="469"/>
      <c r="G23" s="469"/>
    </row>
    <row r="24" spans="1:7" ht="15" customHeight="1">
      <c r="A24" s="469"/>
      <c r="B24" s="469"/>
      <c r="C24" s="469"/>
      <c r="D24" s="469"/>
      <c r="E24" s="469"/>
      <c r="F24" s="469"/>
      <c r="G24" s="469"/>
    </row>
    <row r="25" spans="1:7" ht="15" customHeight="1">
      <c r="A25" s="469"/>
      <c r="B25" s="469"/>
      <c r="C25" s="469"/>
      <c r="D25" s="469"/>
      <c r="E25" s="469"/>
      <c r="F25" s="469"/>
      <c r="G25" s="469"/>
    </row>
    <row r="26" spans="1:7">
      <c r="A26" s="469"/>
      <c r="B26" s="469"/>
      <c r="C26" s="469"/>
      <c r="D26" s="469"/>
      <c r="E26" s="469"/>
      <c r="F26" s="469"/>
      <c r="G26" s="469"/>
    </row>
    <row r="27" spans="1:7">
      <c r="A27" s="469"/>
      <c r="B27" s="469"/>
      <c r="C27" s="469"/>
      <c r="D27" s="469"/>
      <c r="E27" s="469"/>
      <c r="F27" s="469"/>
      <c r="G27" s="469"/>
    </row>
    <row r="28" spans="1:7">
      <c r="A28" s="469"/>
      <c r="B28" s="469"/>
      <c r="C28" s="469"/>
      <c r="D28" s="469"/>
      <c r="E28" s="469"/>
      <c r="F28" s="469"/>
      <c r="G28" s="469"/>
    </row>
    <row r="29" spans="1:7">
      <c r="A29" s="469"/>
      <c r="B29" s="469"/>
      <c r="C29" s="469"/>
      <c r="D29" s="469"/>
      <c r="E29" s="469"/>
      <c r="F29" s="469"/>
      <c r="G29" s="469"/>
    </row>
    <row r="30" spans="1:7">
      <c r="A30" s="469"/>
      <c r="B30" s="469"/>
      <c r="C30" s="469"/>
      <c r="D30" s="469"/>
      <c r="E30" s="469"/>
      <c r="F30" s="469"/>
      <c r="G30" s="469"/>
    </row>
  </sheetData>
  <mergeCells count="2">
    <mergeCell ref="A2:G30"/>
    <mergeCell ref="A1:G1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C4E2-4398-42F3-A450-19A8D22C3B12}">
  <dimension ref="A1:L99"/>
  <sheetViews>
    <sheetView showGridLines="0" zoomScaleNormal="100" workbookViewId="0">
      <selection activeCell="F107" sqref="F107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491" t="s">
        <v>258</v>
      </c>
      <c r="B1" s="491"/>
      <c r="C1" s="491"/>
      <c r="D1" s="491"/>
      <c r="E1" s="491"/>
      <c r="F1" s="491"/>
      <c r="G1" s="491"/>
      <c r="H1" s="491"/>
      <c r="I1" s="491"/>
    </row>
    <row r="2" spans="1:12" ht="24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12" ht="24" customHeight="1">
      <c r="A3" s="497" t="s">
        <v>39</v>
      </c>
      <c r="B3" s="498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2" ht="24" customHeight="1">
      <c r="A4" s="499" t="s">
        <v>40</v>
      </c>
      <c r="B4" s="500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2" ht="24" customHeight="1">
      <c r="A5" s="499" t="s">
        <v>41</v>
      </c>
      <c r="B5" s="500"/>
      <c r="C5" s="15" t="s">
        <v>9</v>
      </c>
      <c r="D5" s="10"/>
      <c r="E5" s="10"/>
      <c r="F5" s="19" t="s">
        <v>14</v>
      </c>
      <c r="G5" s="9"/>
      <c r="H5" s="26"/>
      <c r="I5" s="9"/>
      <c r="L5" s="25"/>
    </row>
    <row r="6" spans="1:12" ht="24" customHeight="1">
      <c r="A6" s="499" t="s">
        <v>67</v>
      </c>
      <c r="B6" s="500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2" ht="24" customHeight="1">
      <c r="A7" s="480"/>
      <c r="B7" s="481"/>
      <c r="C7" s="15" t="s">
        <v>11</v>
      </c>
      <c r="D7" s="10"/>
      <c r="E7" s="10"/>
      <c r="F7" s="18" t="s">
        <v>16</v>
      </c>
      <c r="G7" s="9"/>
      <c r="H7" s="26"/>
      <c r="I7" s="9"/>
    </row>
    <row r="8" spans="1:12" ht="24" customHeight="1" thickBot="1">
      <c r="A8" s="474"/>
      <c r="B8" s="475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46" t="s">
        <v>92</v>
      </c>
      <c r="B10" s="153"/>
      <c r="C10" s="170"/>
      <c r="D10" s="156"/>
      <c r="E10" s="157"/>
      <c r="F10" s="157"/>
      <c r="G10" s="158"/>
      <c r="H10" s="139"/>
      <c r="I10" s="140"/>
    </row>
    <row r="11" spans="1:12">
      <c r="A11" s="86" t="s">
        <v>88</v>
      </c>
      <c r="B11" s="154"/>
      <c r="C11" s="171"/>
      <c r="D11" s="159"/>
      <c r="E11" s="68"/>
      <c r="F11" s="68"/>
      <c r="G11" s="160"/>
      <c r="H11" s="135" t="s">
        <v>4</v>
      </c>
      <c r="I11" s="136" t="s">
        <v>4</v>
      </c>
    </row>
    <row r="12" spans="1:12">
      <c r="A12" s="86" t="s">
        <v>114</v>
      </c>
      <c r="B12" s="154"/>
      <c r="C12" s="171"/>
      <c r="D12" s="159"/>
      <c r="E12" s="68"/>
      <c r="F12" s="68"/>
      <c r="G12" s="160"/>
      <c r="H12" s="137" t="s">
        <v>6</v>
      </c>
      <c r="I12" s="138" t="s">
        <v>5</v>
      </c>
    </row>
    <row r="13" spans="1:12">
      <c r="A13" s="86" t="s">
        <v>89</v>
      </c>
      <c r="B13" s="154"/>
      <c r="C13" s="171"/>
      <c r="D13" s="159"/>
      <c r="E13" s="68"/>
      <c r="F13" s="68"/>
      <c r="G13" s="160"/>
      <c r="H13" s="137"/>
      <c r="I13" s="141"/>
    </row>
    <row r="14" spans="1:12">
      <c r="A14" s="86" t="s">
        <v>97</v>
      </c>
      <c r="B14" s="154"/>
      <c r="C14" s="171"/>
      <c r="D14" s="159"/>
      <c r="E14" s="68"/>
      <c r="F14" s="68"/>
      <c r="G14" s="160"/>
      <c r="H14" s="88">
        <f>SUM(H16:H96)</f>
        <v>0</v>
      </c>
      <c r="I14" s="127">
        <f>SUM(I16:I96)</f>
        <v>0</v>
      </c>
    </row>
    <row r="15" spans="1:12" ht="15.75" thickBot="1">
      <c r="A15" s="87"/>
      <c r="B15" s="155"/>
      <c r="C15" s="172"/>
      <c r="D15" s="161"/>
      <c r="E15" s="162"/>
      <c r="F15" s="162"/>
      <c r="G15" s="163"/>
      <c r="H15" s="124"/>
      <c r="I15" s="128"/>
    </row>
    <row r="16" spans="1:12" s="57" customFormat="1" ht="24.75" customHeight="1" thickTop="1">
      <c r="A16" s="52" t="s">
        <v>0</v>
      </c>
      <c r="B16" s="52" t="s">
        <v>90</v>
      </c>
      <c r="C16" s="52" t="s">
        <v>24</v>
      </c>
      <c r="D16" s="52" t="s">
        <v>25</v>
      </c>
      <c r="E16" s="53" t="s">
        <v>26</v>
      </c>
      <c r="F16" s="54" t="s">
        <v>28</v>
      </c>
      <c r="G16" s="55" t="s">
        <v>23</v>
      </c>
      <c r="H16" s="56" t="s">
        <v>27</v>
      </c>
      <c r="I16" s="53" t="s">
        <v>4</v>
      </c>
    </row>
    <row r="17" spans="1:9" s="13" customFormat="1" ht="19.5" customHeight="1">
      <c r="A17" s="193" t="s">
        <v>341</v>
      </c>
      <c r="B17" s="194"/>
      <c r="C17" s="213">
        <v>195002123915</v>
      </c>
      <c r="D17" s="21">
        <f>G17*0.5</f>
        <v>9.9949999999999992</v>
      </c>
      <c r="E17" s="43"/>
      <c r="F17" s="44">
        <f t="shared" ref="F17:F24" si="0">E17*D17</f>
        <v>0</v>
      </c>
      <c r="G17" s="195">
        <v>19.989999999999998</v>
      </c>
      <c r="H17" s="27"/>
      <c r="I17" s="40">
        <f t="shared" ref="I17:I24" si="1">H17*D17</f>
        <v>0</v>
      </c>
    </row>
    <row r="18" spans="1:9" s="13" customFormat="1" ht="19.5" customHeight="1">
      <c r="A18" s="193" t="s">
        <v>342</v>
      </c>
      <c r="B18" s="194"/>
      <c r="C18" s="213">
        <v>195002124622</v>
      </c>
      <c r="D18" s="21">
        <f t="shared" ref="D18:D81" si="2">G18*0.5</f>
        <v>7.4950000000000001</v>
      </c>
      <c r="E18" s="43"/>
      <c r="F18" s="44">
        <f t="shared" si="0"/>
        <v>0</v>
      </c>
      <c r="G18" s="195">
        <v>14.99</v>
      </c>
      <c r="H18" s="27"/>
      <c r="I18" s="40">
        <f t="shared" si="1"/>
        <v>0</v>
      </c>
    </row>
    <row r="19" spans="1:9" s="13" customFormat="1" ht="19.5" customHeight="1">
      <c r="A19" s="193" t="s">
        <v>343</v>
      </c>
      <c r="B19" s="194"/>
      <c r="C19" s="213">
        <v>195002127289</v>
      </c>
      <c r="D19" s="21">
        <f t="shared" si="2"/>
        <v>8.9949999999999992</v>
      </c>
      <c r="E19" s="43"/>
      <c r="F19" s="44">
        <f t="shared" si="0"/>
        <v>0</v>
      </c>
      <c r="G19" s="195">
        <v>17.989999999999998</v>
      </c>
      <c r="H19" s="27"/>
      <c r="I19" s="40">
        <f t="shared" si="1"/>
        <v>0</v>
      </c>
    </row>
    <row r="20" spans="1:9" s="13" customFormat="1" ht="19.5" customHeight="1">
      <c r="A20" s="193" t="s">
        <v>344</v>
      </c>
      <c r="B20" s="194"/>
      <c r="C20" s="213">
        <v>195002141278</v>
      </c>
      <c r="D20" s="21">
        <f t="shared" si="2"/>
        <v>7.4950000000000001</v>
      </c>
      <c r="E20" s="43"/>
      <c r="F20" s="44">
        <f t="shared" si="0"/>
        <v>0</v>
      </c>
      <c r="G20" s="195">
        <v>14.99</v>
      </c>
      <c r="H20" s="27"/>
      <c r="I20" s="40">
        <f t="shared" si="1"/>
        <v>0</v>
      </c>
    </row>
    <row r="21" spans="1:9" s="13" customFormat="1" ht="19.5" customHeight="1">
      <c r="A21" s="193" t="s">
        <v>345</v>
      </c>
      <c r="B21" s="194"/>
      <c r="C21" s="213">
        <v>195002055193</v>
      </c>
      <c r="D21" s="21">
        <f t="shared" si="2"/>
        <v>8.9949999999999992</v>
      </c>
      <c r="E21" s="43"/>
      <c r="F21" s="44">
        <f t="shared" si="0"/>
        <v>0</v>
      </c>
      <c r="G21" s="195">
        <v>17.989999999999998</v>
      </c>
      <c r="H21" s="27"/>
      <c r="I21" s="40">
        <f t="shared" si="1"/>
        <v>0</v>
      </c>
    </row>
    <row r="22" spans="1:9" s="13" customFormat="1" ht="19.5" customHeight="1">
      <c r="A22" s="193" t="s">
        <v>346</v>
      </c>
      <c r="B22" s="194"/>
      <c r="C22" s="213">
        <v>195002054851</v>
      </c>
      <c r="D22" s="21">
        <f t="shared" si="2"/>
        <v>8.9949999999999992</v>
      </c>
      <c r="E22" s="43"/>
      <c r="F22" s="44">
        <f t="shared" si="0"/>
        <v>0</v>
      </c>
      <c r="G22" s="195">
        <v>17.989999999999998</v>
      </c>
      <c r="H22" s="27"/>
      <c r="I22" s="40">
        <f t="shared" si="1"/>
        <v>0</v>
      </c>
    </row>
    <row r="23" spans="1:9" s="12" customFormat="1" ht="19.5" customHeight="1">
      <c r="A23" s="193" t="s">
        <v>347</v>
      </c>
      <c r="B23" s="194"/>
      <c r="C23" s="213">
        <v>195002055650</v>
      </c>
      <c r="D23" s="21">
        <f t="shared" si="2"/>
        <v>5.9950000000000001</v>
      </c>
      <c r="E23" s="43"/>
      <c r="F23" s="44">
        <f t="shared" si="0"/>
        <v>0</v>
      </c>
      <c r="G23" s="195">
        <v>11.99</v>
      </c>
      <c r="H23" s="27"/>
      <c r="I23" s="40">
        <f t="shared" si="1"/>
        <v>0</v>
      </c>
    </row>
    <row r="24" spans="1:9" s="12" customFormat="1" ht="19.5" customHeight="1">
      <c r="A24" s="193" t="s">
        <v>348</v>
      </c>
      <c r="B24" s="194"/>
      <c r="C24" s="213">
        <v>195002066267</v>
      </c>
      <c r="D24" s="21">
        <f t="shared" si="2"/>
        <v>9.9949999999999992</v>
      </c>
      <c r="E24" s="43"/>
      <c r="F24" s="44">
        <f t="shared" si="0"/>
        <v>0</v>
      </c>
      <c r="G24" s="195">
        <v>19.989999999999998</v>
      </c>
      <c r="H24" s="27"/>
      <c r="I24" s="40">
        <f t="shared" si="1"/>
        <v>0</v>
      </c>
    </row>
    <row r="25" spans="1:9" s="12" customFormat="1" ht="12.75" hidden="1">
      <c r="A25" s="42"/>
      <c r="B25" s="28"/>
      <c r="C25" s="27"/>
      <c r="D25" s="21">
        <f t="shared" si="2"/>
        <v>0</v>
      </c>
      <c r="E25" s="46"/>
      <c r="F25" s="44">
        <f t="shared" ref="F25:F47" si="3">E25*D25</f>
        <v>0</v>
      </c>
      <c r="G25" s="22"/>
      <c r="H25" s="46"/>
      <c r="I25" s="40">
        <f t="shared" ref="I25:I77" si="4">H25*D25</f>
        <v>0</v>
      </c>
    </row>
    <row r="26" spans="1:9" s="12" customFormat="1" ht="12.75" hidden="1">
      <c r="A26" s="42"/>
      <c r="B26" s="28"/>
      <c r="C26" s="27"/>
      <c r="D26" s="21">
        <f t="shared" si="2"/>
        <v>0</v>
      </c>
      <c r="E26" s="46"/>
      <c r="F26" s="44">
        <f t="shared" si="3"/>
        <v>0</v>
      </c>
      <c r="G26" s="22"/>
      <c r="H26" s="46"/>
      <c r="I26" s="40">
        <f t="shared" si="4"/>
        <v>0</v>
      </c>
    </row>
    <row r="27" spans="1:9" s="12" customFormat="1" ht="12.75" hidden="1">
      <c r="A27" s="42"/>
      <c r="B27" s="28"/>
      <c r="C27" s="27"/>
      <c r="D27" s="21">
        <f t="shared" si="2"/>
        <v>0</v>
      </c>
      <c r="E27" s="46"/>
      <c r="F27" s="44">
        <f t="shared" si="3"/>
        <v>0</v>
      </c>
      <c r="G27" s="22"/>
      <c r="H27" s="46"/>
      <c r="I27" s="40">
        <f t="shared" si="4"/>
        <v>0</v>
      </c>
    </row>
    <row r="28" spans="1:9" s="12" customFormat="1" ht="12.75" hidden="1">
      <c r="A28" s="42"/>
      <c r="B28" s="28"/>
      <c r="C28" s="27"/>
      <c r="D28" s="21">
        <f t="shared" si="2"/>
        <v>0</v>
      </c>
      <c r="E28" s="46"/>
      <c r="F28" s="44">
        <f t="shared" si="3"/>
        <v>0</v>
      </c>
      <c r="G28" s="22"/>
      <c r="H28" s="46"/>
      <c r="I28" s="40">
        <f t="shared" si="4"/>
        <v>0</v>
      </c>
    </row>
    <row r="29" spans="1:9" s="12" customFormat="1" ht="12.75" hidden="1">
      <c r="A29" s="42"/>
      <c r="B29" s="28"/>
      <c r="C29" s="27"/>
      <c r="D29" s="21">
        <f t="shared" si="2"/>
        <v>0</v>
      </c>
      <c r="E29" s="46"/>
      <c r="F29" s="44">
        <f t="shared" si="3"/>
        <v>0</v>
      </c>
      <c r="G29" s="22"/>
      <c r="H29" s="46"/>
      <c r="I29" s="40">
        <f t="shared" si="4"/>
        <v>0</v>
      </c>
    </row>
    <row r="30" spans="1:9" s="12" customFormat="1" ht="12.75" hidden="1">
      <c r="A30" s="42"/>
      <c r="B30" s="28"/>
      <c r="C30" s="27"/>
      <c r="D30" s="21">
        <f t="shared" si="2"/>
        <v>0</v>
      </c>
      <c r="E30" s="46"/>
      <c r="F30" s="44">
        <f t="shared" si="3"/>
        <v>0</v>
      </c>
      <c r="G30" s="22"/>
      <c r="H30" s="46"/>
      <c r="I30" s="40">
        <f t="shared" si="4"/>
        <v>0</v>
      </c>
    </row>
    <row r="31" spans="1:9" s="12" customFormat="1" ht="12.75" hidden="1">
      <c r="A31" s="42"/>
      <c r="B31" s="28"/>
      <c r="C31" s="27"/>
      <c r="D31" s="21">
        <f t="shared" si="2"/>
        <v>0</v>
      </c>
      <c r="E31" s="46"/>
      <c r="F31" s="44">
        <f t="shared" si="3"/>
        <v>0</v>
      </c>
      <c r="G31" s="22"/>
      <c r="H31" s="46"/>
      <c r="I31" s="40">
        <f t="shared" si="4"/>
        <v>0</v>
      </c>
    </row>
    <row r="32" spans="1:9" s="12" customFormat="1" ht="12.75" hidden="1">
      <c r="A32" s="42"/>
      <c r="B32" s="28"/>
      <c r="C32" s="27"/>
      <c r="D32" s="21">
        <f t="shared" si="2"/>
        <v>0</v>
      </c>
      <c r="E32" s="46"/>
      <c r="F32" s="44">
        <f t="shared" si="3"/>
        <v>0</v>
      </c>
      <c r="G32" s="22"/>
      <c r="H32" s="46"/>
      <c r="I32" s="40">
        <f t="shared" si="4"/>
        <v>0</v>
      </c>
    </row>
    <row r="33" spans="1:9" s="12" customFormat="1" ht="12.75" hidden="1">
      <c r="A33" s="42"/>
      <c r="B33" s="28"/>
      <c r="C33" s="27"/>
      <c r="D33" s="21">
        <f t="shared" si="2"/>
        <v>0</v>
      </c>
      <c r="E33" s="46"/>
      <c r="F33" s="44">
        <f t="shared" si="3"/>
        <v>0</v>
      </c>
      <c r="G33" s="22"/>
      <c r="H33" s="46"/>
      <c r="I33" s="40">
        <f t="shared" si="4"/>
        <v>0</v>
      </c>
    </row>
    <row r="34" spans="1:9" s="12" customFormat="1" ht="12.75" hidden="1">
      <c r="A34" s="42"/>
      <c r="B34" s="28"/>
      <c r="C34" s="27"/>
      <c r="D34" s="21">
        <f t="shared" si="2"/>
        <v>0</v>
      </c>
      <c r="E34" s="46"/>
      <c r="F34" s="44">
        <f t="shared" si="3"/>
        <v>0</v>
      </c>
      <c r="G34" s="22"/>
      <c r="H34" s="46"/>
      <c r="I34" s="40">
        <f t="shared" si="4"/>
        <v>0</v>
      </c>
    </row>
    <row r="35" spans="1:9" s="12" customFormat="1" ht="12.75" hidden="1">
      <c r="A35" s="42"/>
      <c r="B35" s="28"/>
      <c r="C35" s="27"/>
      <c r="D35" s="21">
        <f t="shared" si="2"/>
        <v>0</v>
      </c>
      <c r="E35" s="46"/>
      <c r="F35" s="44">
        <f t="shared" si="3"/>
        <v>0</v>
      </c>
      <c r="G35" s="22"/>
      <c r="H35" s="46"/>
      <c r="I35" s="40">
        <f t="shared" si="4"/>
        <v>0</v>
      </c>
    </row>
    <row r="36" spans="1:9" s="12" customFormat="1" ht="12.75" hidden="1">
      <c r="A36" s="42"/>
      <c r="B36" s="28"/>
      <c r="C36" s="27"/>
      <c r="D36" s="21">
        <f t="shared" si="2"/>
        <v>0</v>
      </c>
      <c r="E36" s="46"/>
      <c r="F36" s="44">
        <f t="shared" si="3"/>
        <v>0</v>
      </c>
      <c r="G36" s="22"/>
      <c r="H36" s="46"/>
      <c r="I36" s="40">
        <f t="shared" si="4"/>
        <v>0</v>
      </c>
    </row>
    <row r="37" spans="1:9" s="12" customFormat="1" ht="12.75" hidden="1">
      <c r="A37" s="42"/>
      <c r="B37" s="28"/>
      <c r="C37" s="27"/>
      <c r="D37" s="21">
        <f t="shared" si="2"/>
        <v>0</v>
      </c>
      <c r="E37" s="46"/>
      <c r="F37" s="44">
        <f t="shared" si="3"/>
        <v>0</v>
      </c>
      <c r="G37" s="22"/>
      <c r="H37" s="46"/>
      <c r="I37" s="40">
        <f t="shared" si="4"/>
        <v>0</v>
      </c>
    </row>
    <row r="38" spans="1:9" s="12" customFormat="1" ht="12.75" hidden="1">
      <c r="A38" s="42"/>
      <c r="B38" s="28"/>
      <c r="C38" s="27"/>
      <c r="D38" s="21">
        <f t="shared" si="2"/>
        <v>0</v>
      </c>
      <c r="E38" s="46"/>
      <c r="F38" s="44">
        <f t="shared" si="3"/>
        <v>0</v>
      </c>
      <c r="G38" s="22"/>
      <c r="H38" s="46"/>
      <c r="I38" s="40">
        <f t="shared" si="4"/>
        <v>0</v>
      </c>
    </row>
    <row r="39" spans="1:9" s="12" customFormat="1" ht="12.75" hidden="1">
      <c r="A39" s="42"/>
      <c r="B39" s="28"/>
      <c r="C39" s="27"/>
      <c r="D39" s="21">
        <f t="shared" si="2"/>
        <v>0</v>
      </c>
      <c r="E39" s="46"/>
      <c r="F39" s="44">
        <f t="shared" si="3"/>
        <v>0</v>
      </c>
      <c r="G39" s="22"/>
      <c r="H39" s="46"/>
      <c r="I39" s="40">
        <f t="shared" si="4"/>
        <v>0</v>
      </c>
    </row>
    <row r="40" spans="1:9" s="12" customFormat="1" ht="12.75" hidden="1">
      <c r="A40" s="42"/>
      <c r="B40" s="28"/>
      <c r="C40" s="27"/>
      <c r="D40" s="21">
        <f t="shared" si="2"/>
        <v>0</v>
      </c>
      <c r="E40" s="46"/>
      <c r="F40" s="44">
        <f t="shared" si="3"/>
        <v>0</v>
      </c>
      <c r="G40" s="22"/>
      <c r="H40" s="46"/>
      <c r="I40" s="40">
        <f t="shared" si="4"/>
        <v>0</v>
      </c>
    </row>
    <row r="41" spans="1:9" s="12" customFormat="1" ht="12.75" hidden="1">
      <c r="A41" s="42"/>
      <c r="B41" s="28"/>
      <c r="C41" s="27"/>
      <c r="D41" s="21">
        <f t="shared" si="2"/>
        <v>0</v>
      </c>
      <c r="E41" s="46"/>
      <c r="F41" s="44">
        <f t="shared" si="3"/>
        <v>0</v>
      </c>
      <c r="G41" s="22"/>
      <c r="H41" s="46"/>
      <c r="I41" s="40">
        <f t="shared" si="4"/>
        <v>0</v>
      </c>
    </row>
    <row r="42" spans="1:9" s="12" customFormat="1" ht="12.75" hidden="1">
      <c r="A42" s="42"/>
      <c r="B42" s="28"/>
      <c r="C42" s="27"/>
      <c r="D42" s="21">
        <f t="shared" si="2"/>
        <v>0</v>
      </c>
      <c r="E42" s="46"/>
      <c r="F42" s="44">
        <f t="shared" si="3"/>
        <v>0</v>
      </c>
      <c r="G42" s="22"/>
      <c r="H42" s="46"/>
      <c r="I42" s="40">
        <f t="shared" si="4"/>
        <v>0</v>
      </c>
    </row>
    <row r="43" spans="1:9" s="12" customFormat="1" ht="12.75" hidden="1">
      <c r="A43" s="42"/>
      <c r="B43" s="28"/>
      <c r="C43" s="27"/>
      <c r="D43" s="21">
        <f t="shared" si="2"/>
        <v>0</v>
      </c>
      <c r="E43" s="46"/>
      <c r="F43" s="44">
        <f t="shared" si="3"/>
        <v>0</v>
      </c>
      <c r="G43" s="22"/>
      <c r="H43" s="46"/>
      <c r="I43" s="40">
        <f t="shared" si="4"/>
        <v>0</v>
      </c>
    </row>
    <row r="44" spans="1:9" s="12" customFormat="1" ht="12.75" hidden="1">
      <c r="A44" s="42"/>
      <c r="B44" s="28"/>
      <c r="C44" s="27"/>
      <c r="D44" s="21">
        <f t="shared" si="2"/>
        <v>0</v>
      </c>
      <c r="E44" s="46"/>
      <c r="F44" s="44">
        <f t="shared" si="3"/>
        <v>0</v>
      </c>
      <c r="G44" s="22"/>
      <c r="H44" s="46"/>
      <c r="I44" s="40">
        <f t="shared" si="4"/>
        <v>0</v>
      </c>
    </row>
    <row r="45" spans="1:9" s="12" customFormat="1" ht="12.75" hidden="1">
      <c r="A45" s="42"/>
      <c r="B45" s="28"/>
      <c r="C45" s="27"/>
      <c r="D45" s="21">
        <f t="shared" si="2"/>
        <v>0</v>
      </c>
      <c r="E45" s="46"/>
      <c r="F45" s="44">
        <f t="shared" si="3"/>
        <v>0</v>
      </c>
      <c r="G45" s="22"/>
      <c r="H45" s="46"/>
      <c r="I45" s="40">
        <f t="shared" si="4"/>
        <v>0</v>
      </c>
    </row>
    <row r="46" spans="1:9" s="12" customFormat="1" ht="12.75" hidden="1">
      <c r="A46" s="42"/>
      <c r="B46" s="28"/>
      <c r="C46" s="27"/>
      <c r="D46" s="21">
        <f t="shared" si="2"/>
        <v>0</v>
      </c>
      <c r="E46" s="46"/>
      <c r="F46" s="44">
        <f t="shared" si="3"/>
        <v>0</v>
      </c>
      <c r="G46" s="22"/>
      <c r="H46" s="46"/>
      <c r="I46" s="40">
        <f t="shared" si="4"/>
        <v>0</v>
      </c>
    </row>
    <row r="47" spans="1:9" s="12" customFormat="1" ht="12.75" hidden="1">
      <c r="A47" s="42"/>
      <c r="B47" s="28"/>
      <c r="C47" s="27"/>
      <c r="D47" s="21">
        <f t="shared" si="2"/>
        <v>0</v>
      </c>
      <c r="E47" s="46"/>
      <c r="F47" s="44">
        <f t="shared" si="3"/>
        <v>0</v>
      </c>
      <c r="G47" s="22"/>
      <c r="H47" s="46"/>
      <c r="I47" s="40">
        <f t="shared" si="4"/>
        <v>0</v>
      </c>
    </row>
    <row r="48" spans="1:9" s="12" customFormat="1" ht="12.75" hidden="1">
      <c r="A48" s="42"/>
      <c r="B48" s="28"/>
      <c r="C48" s="27"/>
      <c r="D48" s="21">
        <f t="shared" si="2"/>
        <v>0</v>
      </c>
      <c r="E48" s="46"/>
      <c r="F48" s="44">
        <f t="shared" ref="F48:F99" si="5">E48*D48</f>
        <v>0</v>
      </c>
      <c r="G48" s="22"/>
      <c r="H48" s="46"/>
      <c r="I48" s="40">
        <f t="shared" si="4"/>
        <v>0</v>
      </c>
    </row>
    <row r="49" spans="1:9" s="12" customFormat="1" ht="12.75" hidden="1">
      <c r="A49" s="42"/>
      <c r="B49" s="28"/>
      <c r="C49" s="27"/>
      <c r="D49" s="21">
        <f t="shared" si="2"/>
        <v>0</v>
      </c>
      <c r="E49" s="46"/>
      <c r="F49" s="44">
        <f t="shared" si="5"/>
        <v>0</v>
      </c>
      <c r="G49" s="22"/>
      <c r="H49" s="46"/>
      <c r="I49" s="40">
        <f t="shared" si="4"/>
        <v>0</v>
      </c>
    </row>
    <row r="50" spans="1:9" s="12" customFormat="1" ht="12.75" hidden="1">
      <c r="A50" s="42"/>
      <c r="B50" s="28"/>
      <c r="C50" s="27"/>
      <c r="D50" s="21">
        <f t="shared" si="2"/>
        <v>0</v>
      </c>
      <c r="E50" s="46"/>
      <c r="F50" s="44">
        <f t="shared" si="5"/>
        <v>0</v>
      </c>
      <c r="G50" s="22"/>
      <c r="H50" s="46"/>
      <c r="I50" s="40">
        <f t="shared" si="4"/>
        <v>0</v>
      </c>
    </row>
    <row r="51" spans="1:9" s="12" customFormat="1" ht="12.75" hidden="1">
      <c r="A51" s="42"/>
      <c r="B51" s="28"/>
      <c r="C51" s="27"/>
      <c r="D51" s="21">
        <f t="shared" si="2"/>
        <v>0</v>
      </c>
      <c r="E51" s="46"/>
      <c r="F51" s="44">
        <f t="shared" si="5"/>
        <v>0</v>
      </c>
      <c r="G51" s="22"/>
      <c r="H51" s="46"/>
      <c r="I51" s="40">
        <f t="shared" si="4"/>
        <v>0</v>
      </c>
    </row>
    <row r="52" spans="1:9" s="12" customFormat="1" ht="12.75" hidden="1">
      <c r="A52" s="42"/>
      <c r="B52" s="28"/>
      <c r="C52" s="27"/>
      <c r="D52" s="21">
        <f t="shared" si="2"/>
        <v>0</v>
      </c>
      <c r="E52" s="46"/>
      <c r="F52" s="44">
        <f t="shared" si="5"/>
        <v>0</v>
      </c>
      <c r="G52" s="22"/>
      <c r="H52" s="46"/>
      <c r="I52" s="40">
        <f t="shared" si="4"/>
        <v>0</v>
      </c>
    </row>
    <row r="53" spans="1:9" s="12" customFormat="1" ht="12.75" hidden="1">
      <c r="A53" s="42"/>
      <c r="B53" s="28"/>
      <c r="C53" s="27"/>
      <c r="D53" s="21">
        <f t="shared" si="2"/>
        <v>0</v>
      </c>
      <c r="E53" s="46"/>
      <c r="F53" s="44">
        <f t="shared" si="5"/>
        <v>0</v>
      </c>
      <c r="G53" s="22"/>
      <c r="H53" s="46"/>
      <c r="I53" s="40">
        <f t="shared" si="4"/>
        <v>0</v>
      </c>
    </row>
    <row r="54" spans="1:9" s="12" customFormat="1" ht="12.75" hidden="1">
      <c r="A54" s="42"/>
      <c r="B54" s="28"/>
      <c r="C54" s="27"/>
      <c r="D54" s="21">
        <f t="shared" si="2"/>
        <v>0</v>
      </c>
      <c r="E54" s="46"/>
      <c r="F54" s="44">
        <f t="shared" si="5"/>
        <v>0</v>
      </c>
      <c r="G54" s="22"/>
      <c r="H54" s="46"/>
      <c r="I54" s="40">
        <f t="shared" si="4"/>
        <v>0</v>
      </c>
    </row>
    <row r="55" spans="1:9" s="12" customFormat="1" ht="12.75" hidden="1">
      <c r="A55" s="42"/>
      <c r="B55" s="28"/>
      <c r="C55" s="27"/>
      <c r="D55" s="21">
        <f t="shared" si="2"/>
        <v>0</v>
      </c>
      <c r="E55" s="46"/>
      <c r="F55" s="44">
        <f t="shared" si="5"/>
        <v>0</v>
      </c>
      <c r="G55" s="22"/>
      <c r="H55" s="46"/>
      <c r="I55" s="40">
        <f t="shared" si="4"/>
        <v>0</v>
      </c>
    </row>
    <row r="56" spans="1:9" s="12" customFormat="1" ht="12.75" hidden="1">
      <c r="A56" s="42"/>
      <c r="B56" s="28"/>
      <c r="C56" s="27"/>
      <c r="D56" s="21">
        <f t="shared" si="2"/>
        <v>0</v>
      </c>
      <c r="E56" s="46"/>
      <c r="F56" s="44">
        <f t="shared" si="5"/>
        <v>0</v>
      </c>
      <c r="G56" s="22"/>
      <c r="H56" s="46"/>
      <c r="I56" s="40">
        <f t="shared" si="4"/>
        <v>0</v>
      </c>
    </row>
    <row r="57" spans="1:9" s="12" customFormat="1" ht="12.75" hidden="1">
      <c r="A57" s="42"/>
      <c r="B57" s="28"/>
      <c r="C57" s="27"/>
      <c r="D57" s="21">
        <f t="shared" si="2"/>
        <v>0</v>
      </c>
      <c r="E57" s="46"/>
      <c r="F57" s="44">
        <f t="shared" si="5"/>
        <v>0</v>
      </c>
      <c r="G57" s="22"/>
      <c r="H57" s="46"/>
      <c r="I57" s="40">
        <f t="shared" si="4"/>
        <v>0</v>
      </c>
    </row>
    <row r="58" spans="1:9" s="12" customFormat="1" ht="12.75" hidden="1">
      <c r="A58" s="42"/>
      <c r="B58" s="28"/>
      <c r="C58" s="27"/>
      <c r="D58" s="21">
        <f t="shared" si="2"/>
        <v>0</v>
      </c>
      <c r="E58" s="46"/>
      <c r="F58" s="44">
        <f t="shared" si="5"/>
        <v>0</v>
      </c>
      <c r="G58" s="22"/>
      <c r="H58" s="46"/>
      <c r="I58" s="40">
        <f t="shared" si="4"/>
        <v>0</v>
      </c>
    </row>
    <row r="59" spans="1:9" s="12" customFormat="1" ht="12.75" hidden="1">
      <c r="A59" s="42"/>
      <c r="B59" s="28"/>
      <c r="C59" s="27"/>
      <c r="D59" s="21">
        <f t="shared" si="2"/>
        <v>0</v>
      </c>
      <c r="E59" s="46"/>
      <c r="F59" s="44">
        <f t="shared" si="5"/>
        <v>0</v>
      </c>
      <c r="G59" s="22"/>
      <c r="H59" s="46"/>
      <c r="I59" s="40">
        <f t="shared" si="4"/>
        <v>0</v>
      </c>
    </row>
    <row r="60" spans="1:9" s="12" customFormat="1" ht="12.75" hidden="1">
      <c r="A60" s="42"/>
      <c r="B60" s="28"/>
      <c r="C60" s="27"/>
      <c r="D60" s="21">
        <f t="shared" si="2"/>
        <v>0</v>
      </c>
      <c r="E60" s="46"/>
      <c r="F60" s="44">
        <f t="shared" si="5"/>
        <v>0</v>
      </c>
      <c r="G60" s="22"/>
      <c r="H60" s="46"/>
      <c r="I60" s="40">
        <f t="shared" si="4"/>
        <v>0</v>
      </c>
    </row>
    <row r="61" spans="1:9" s="12" customFormat="1" ht="12.75" hidden="1">
      <c r="A61" s="42"/>
      <c r="B61" s="28"/>
      <c r="C61" s="27"/>
      <c r="D61" s="21">
        <f t="shared" si="2"/>
        <v>0</v>
      </c>
      <c r="E61" s="46"/>
      <c r="F61" s="44">
        <f t="shared" si="5"/>
        <v>0</v>
      </c>
      <c r="G61" s="22"/>
      <c r="H61" s="46"/>
      <c r="I61" s="40">
        <f t="shared" si="4"/>
        <v>0</v>
      </c>
    </row>
    <row r="62" spans="1:9" s="41" customFormat="1" ht="12.75" hidden="1">
      <c r="A62" s="42"/>
      <c r="B62" s="28"/>
      <c r="C62" s="27"/>
      <c r="D62" s="21">
        <f t="shared" si="2"/>
        <v>0</v>
      </c>
      <c r="E62" s="46"/>
      <c r="F62" s="44">
        <f t="shared" si="5"/>
        <v>0</v>
      </c>
      <c r="G62" s="22"/>
      <c r="H62" s="46"/>
      <c r="I62" s="40">
        <f t="shared" si="4"/>
        <v>0</v>
      </c>
    </row>
    <row r="63" spans="1:9" s="41" customFormat="1" ht="12.75" hidden="1">
      <c r="A63" s="42"/>
      <c r="B63" s="28"/>
      <c r="C63" s="27"/>
      <c r="D63" s="21">
        <f t="shared" si="2"/>
        <v>0</v>
      </c>
      <c r="E63" s="46"/>
      <c r="F63" s="44">
        <f t="shared" si="5"/>
        <v>0</v>
      </c>
      <c r="G63" s="22"/>
      <c r="H63" s="46"/>
      <c r="I63" s="40">
        <f t="shared" si="4"/>
        <v>0</v>
      </c>
    </row>
    <row r="64" spans="1:9" s="41" customFormat="1" ht="12.75" hidden="1">
      <c r="A64" s="42"/>
      <c r="B64" s="28"/>
      <c r="C64" s="27"/>
      <c r="D64" s="21">
        <f t="shared" si="2"/>
        <v>0</v>
      </c>
      <c r="E64" s="46"/>
      <c r="F64" s="44">
        <f t="shared" si="5"/>
        <v>0</v>
      </c>
      <c r="G64" s="22"/>
      <c r="H64" s="46"/>
      <c r="I64" s="40">
        <f t="shared" si="4"/>
        <v>0</v>
      </c>
    </row>
    <row r="65" spans="1:9" s="41" customFormat="1" ht="12.75" hidden="1">
      <c r="A65" s="42"/>
      <c r="B65" s="28"/>
      <c r="C65" s="27"/>
      <c r="D65" s="21">
        <f t="shared" si="2"/>
        <v>0</v>
      </c>
      <c r="E65" s="46"/>
      <c r="F65" s="44">
        <f t="shared" si="5"/>
        <v>0</v>
      </c>
      <c r="G65" s="22"/>
      <c r="H65" s="46"/>
      <c r="I65" s="40">
        <f t="shared" si="4"/>
        <v>0</v>
      </c>
    </row>
    <row r="66" spans="1:9" s="41" customFormat="1" ht="12.75" hidden="1">
      <c r="A66" s="42"/>
      <c r="B66" s="28"/>
      <c r="C66" s="27"/>
      <c r="D66" s="21">
        <f t="shared" si="2"/>
        <v>0</v>
      </c>
      <c r="E66" s="46"/>
      <c r="F66" s="44">
        <f t="shared" si="5"/>
        <v>0</v>
      </c>
      <c r="G66" s="22"/>
      <c r="H66" s="46"/>
      <c r="I66" s="40">
        <f t="shared" si="4"/>
        <v>0</v>
      </c>
    </row>
    <row r="67" spans="1:9" s="41" customFormat="1" ht="12.75" hidden="1">
      <c r="A67" s="42"/>
      <c r="B67" s="28"/>
      <c r="C67" s="27"/>
      <c r="D67" s="21">
        <f t="shared" si="2"/>
        <v>0</v>
      </c>
      <c r="E67" s="46"/>
      <c r="F67" s="44">
        <f t="shared" si="5"/>
        <v>0</v>
      </c>
      <c r="G67" s="22"/>
      <c r="H67" s="46"/>
      <c r="I67" s="40">
        <f t="shared" si="4"/>
        <v>0</v>
      </c>
    </row>
    <row r="68" spans="1:9" s="41" customFormat="1" ht="12.75" hidden="1">
      <c r="A68" s="42"/>
      <c r="B68" s="28"/>
      <c r="C68" s="27"/>
      <c r="D68" s="21">
        <f t="shared" si="2"/>
        <v>0</v>
      </c>
      <c r="E68" s="46"/>
      <c r="F68" s="44">
        <f t="shared" si="5"/>
        <v>0</v>
      </c>
      <c r="G68" s="22"/>
      <c r="H68" s="46"/>
      <c r="I68" s="40">
        <f t="shared" si="4"/>
        <v>0</v>
      </c>
    </row>
    <row r="69" spans="1:9" s="41" customFormat="1" ht="12.75" hidden="1">
      <c r="A69" s="42"/>
      <c r="B69" s="28"/>
      <c r="C69" s="27"/>
      <c r="D69" s="21">
        <f t="shared" si="2"/>
        <v>0</v>
      </c>
      <c r="E69" s="46"/>
      <c r="F69" s="44">
        <f t="shared" si="5"/>
        <v>0</v>
      </c>
      <c r="G69" s="22"/>
      <c r="H69" s="46"/>
      <c r="I69" s="40">
        <f t="shared" si="4"/>
        <v>0</v>
      </c>
    </row>
    <row r="70" spans="1:9" s="41" customFormat="1" ht="12.75" hidden="1">
      <c r="A70" s="42"/>
      <c r="B70" s="28"/>
      <c r="C70" s="27"/>
      <c r="D70" s="21">
        <f t="shared" si="2"/>
        <v>0</v>
      </c>
      <c r="E70" s="46"/>
      <c r="F70" s="44">
        <f t="shared" si="5"/>
        <v>0</v>
      </c>
      <c r="G70" s="22"/>
      <c r="H70" s="46"/>
      <c r="I70" s="40">
        <f t="shared" si="4"/>
        <v>0</v>
      </c>
    </row>
    <row r="71" spans="1:9" s="41" customFormat="1" ht="12.75" hidden="1">
      <c r="A71" s="42"/>
      <c r="B71" s="28"/>
      <c r="C71" s="27"/>
      <c r="D71" s="21">
        <f t="shared" si="2"/>
        <v>0</v>
      </c>
      <c r="E71" s="46"/>
      <c r="F71" s="44">
        <f t="shared" si="5"/>
        <v>0</v>
      </c>
      <c r="G71" s="22"/>
      <c r="H71" s="46"/>
      <c r="I71" s="40">
        <f t="shared" si="4"/>
        <v>0</v>
      </c>
    </row>
    <row r="72" spans="1:9" s="41" customFormat="1" ht="12.75" hidden="1">
      <c r="A72" s="42"/>
      <c r="B72" s="28"/>
      <c r="C72" s="27"/>
      <c r="D72" s="21">
        <f t="shared" si="2"/>
        <v>0</v>
      </c>
      <c r="E72" s="46"/>
      <c r="F72" s="44">
        <f t="shared" si="5"/>
        <v>0</v>
      </c>
      <c r="G72" s="22"/>
      <c r="H72" s="46"/>
      <c r="I72" s="40">
        <f t="shared" si="4"/>
        <v>0</v>
      </c>
    </row>
    <row r="73" spans="1:9" hidden="1">
      <c r="A73" s="42"/>
      <c r="B73" s="28"/>
      <c r="C73" s="27"/>
      <c r="D73" s="21">
        <f t="shared" si="2"/>
        <v>0</v>
      </c>
      <c r="E73" s="46"/>
      <c r="F73" s="44">
        <f t="shared" si="5"/>
        <v>0</v>
      </c>
      <c r="G73" s="22"/>
      <c r="H73" s="46"/>
      <c r="I73" s="40">
        <f t="shared" si="4"/>
        <v>0</v>
      </c>
    </row>
    <row r="74" spans="1:9" hidden="1">
      <c r="A74" s="42"/>
      <c r="B74" s="28"/>
      <c r="C74" s="27"/>
      <c r="D74" s="21">
        <f t="shared" si="2"/>
        <v>0</v>
      </c>
      <c r="E74" s="46"/>
      <c r="F74" s="44">
        <f t="shared" si="5"/>
        <v>0</v>
      </c>
      <c r="G74" s="22"/>
      <c r="H74" s="46"/>
      <c r="I74" s="40">
        <f t="shared" si="4"/>
        <v>0</v>
      </c>
    </row>
    <row r="75" spans="1:9" hidden="1">
      <c r="A75" s="42"/>
      <c r="B75" s="28"/>
      <c r="C75" s="27"/>
      <c r="D75" s="21">
        <f t="shared" si="2"/>
        <v>0</v>
      </c>
      <c r="E75" s="46"/>
      <c r="F75" s="44">
        <f t="shared" si="5"/>
        <v>0</v>
      </c>
      <c r="G75" s="22"/>
      <c r="H75" s="46"/>
      <c r="I75" s="40">
        <f t="shared" si="4"/>
        <v>0</v>
      </c>
    </row>
    <row r="76" spans="1:9" hidden="1">
      <c r="A76" s="42"/>
      <c r="B76" s="28"/>
      <c r="C76" s="27"/>
      <c r="D76" s="21">
        <f t="shared" si="2"/>
        <v>0</v>
      </c>
      <c r="E76" s="46"/>
      <c r="F76" s="44">
        <f t="shared" si="5"/>
        <v>0</v>
      </c>
      <c r="G76" s="22"/>
      <c r="H76" s="46"/>
      <c r="I76" s="40">
        <f t="shared" si="4"/>
        <v>0</v>
      </c>
    </row>
    <row r="77" spans="1:9" hidden="1">
      <c r="A77" s="42"/>
      <c r="B77" s="28"/>
      <c r="C77" s="27"/>
      <c r="D77" s="21">
        <f t="shared" si="2"/>
        <v>0</v>
      </c>
      <c r="E77" s="46"/>
      <c r="F77" s="44">
        <f t="shared" si="5"/>
        <v>0</v>
      </c>
      <c r="G77" s="22"/>
      <c r="H77" s="46"/>
      <c r="I77" s="40">
        <f t="shared" si="4"/>
        <v>0</v>
      </c>
    </row>
    <row r="78" spans="1:9" hidden="1">
      <c r="A78" s="42"/>
      <c r="B78" s="28"/>
      <c r="C78" s="27"/>
      <c r="D78" s="21">
        <f t="shared" si="2"/>
        <v>0</v>
      </c>
      <c r="E78" s="46"/>
      <c r="F78" s="44">
        <f t="shared" si="5"/>
        <v>0</v>
      </c>
      <c r="G78" s="22"/>
      <c r="H78" s="46"/>
      <c r="I78" s="40">
        <f t="shared" ref="I78:I99" si="6">H78*D78</f>
        <v>0</v>
      </c>
    </row>
    <row r="79" spans="1:9" hidden="1">
      <c r="A79" s="42"/>
      <c r="B79" s="28"/>
      <c r="C79" s="27"/>
      <c r="D79" s="21">
        <f t="shared" si="2"/>
        <v>0</v>
      </c>
      <c r="E79" s="46"/>
      <c r="F79" s="44">
        <f t="shared" si="5"/>
        <v>0</v>
      </c>
      <c r="G79" s="22"/>
      <c r="H79" s="46"/>
      <c r="I79" s="40">
        <f t="shared" si="6"/>
        <v>0</v>
      </c>
    </row>
    <row r="80" spans="1:9" hidden="1">
      <c r="A80" s="42"/>
      <c r="B80" s="28"/>
      <c r="C80" s="27"/>
      <c r="D80" s="21">
        <f t="shared" si="2"/>
        <v>0</v>
      </c>
      <c r="E80" s="46"/>
      <c r="F80" s="44">
        <f t="shared" si="5"/>
        <v>0</v>
      </c>
      <c r="G80" s="22"/>
      <c r="H80" s="46"/>
      <c r="I80" s="40">
        <f t="shared" si="6"/>
        <v>0</v>
      </c>
    </row>
    <row r="81" spans="1:9" hidden="1">
      <c r="A81" s="42"/>
      <c r="B81" s="28"/>
      <c r="C81" s="27"/>
      <c r="D81" s="21">
        <f t="shared" si="2"/>
        <v>0</v>
      </c>
      <c r="E81" s="46"/>
      <c r="F81" s="44">
        <f t="shared" si="5"/>
        <v>0</v>
      </c>
      <c r="G81" s="22"/>
      <c r="H81" s="46"/>
      <c r="I81" s="40">
        <f t="shared" si="6"/>
        <v>0</v>
      </c>
    </row>
    <row r="82" spans="1:9" hidden="1">
      <c r="A82" s="42"/>
      <c r="B82" s="28"/>
      <c r="C82" s="27"/>
      <c r="D82" s="21">
        <f t="shared" ref="D82:D99" si="7">G82*0.5</f>
        <v>0</v>
      </c>
      <c r="E82" s="46"/>
      <c r="F82" s="44">
        <f t="shared" si="5"/>
        <v>0</v>
      </c>
      <c r="G82" s="22"/>
      <c r="H82" s="46"/>
      <c r="I82" s="40">
        <f t="shared" si="6"/>
        <v>0</v>
      </c>
    </row>
    <row r="83" spans="1:9" hidden="1">
      <c r="A83" s="42"/>
      <c r="B83" s="28"/>
      <c r="C83" s="27"/>
      <c r="D83" s="21">
        <f t="shared" si="7"/>
        <v>0</v>
      </c>
      <c r="E83" s="46"/>
      <c r="F83" s="44">
        <f t="shared" si="5"/>
        <v>0</v>
      </c>
      <c r="G83" s="22"/>
      <c r="H83" s="46"/>
      <c r="I83" s="40">
        <f t="shared" si="6"/>
        <v>0</v>
      </c>
    </row>
    <row r="84" spans="1:9" hidden="1">
      <c r="A84" s="42"/>
      <c r="B84" s="28"/>
      <c r="C84" s="27"/>
      <c r="D84" s="21">
        <f t="shared" si="7"/>
        <v>0</v>
      </c>
      <c r="E84" s="46"/>
      <c r="F84" s="44">
        <f t="shared" si="5"/>
        <v>0</v>
      </c>
      <c r="G84" s="22"/>
      <c r="H84" s="46"/>
      <c r="I84" s="40">
        <f t="shared" si="6"/>
        <v>0</v>
      </c>
    </row>
    <row r="85" spans="1:9" hidden="1">
      <c r="A85" s="42"/>
      <c r="B85" s="28"/>
      <c r="C85" s="27"/>
      <c r="D85" s="21">
        <f t="shared" si="7"/>
        <v>0</v>
      </c>
      <c r="E85" s="46"/>
      <c r="F85" s="44">
        <f t="shared" si="5"/>
        <v>0</v>
      </c>
      <c r="G85" s="22"/>
      <c r="H85" s="46"/>
      <c r="I85" s="40">
        <f t="shared" si="6"/>
        <v>0</v>
      </c>
    </row>
    <row r="86" spans="1:9" hidden="1">
      <c r="A86" s="42"/>
      <c r="B86" s="28"/>
      <c r="C86" s="27"/>
      <c r="D86" s="21">
        <f t="shared" si="7"/>
        <v>0</v>
      </c>
      <c r="E86" s="46"/>
      <c r="F86" s="44">
        <f t="shared" si="5"/>
        <v>0</v>
      </c>
      <c r="G86" s="22"/>
      <c r="H86" s="46"/>
      <c r="I86" s="40">
        <f t="shared" si="6"/>
        <v>0</v>
      </c>
    </row>
    <row r="87" spans="1:9" hidden="1">
      <c r="A87" s="42"/>
      <c r="B87" s="28"/>
      <c r="C87" s="27"/>
      <c r="D87" s="21">
        <f t="shared" si="7"/>
        <v>0</v>
      </c>
      <c r="E87" s="46"/>
      <c r="F87" s="44">
        <f t="shared" si="5"/>
        <v>0</v>
      </c>
      <c r="G87" s="22"/>
      <c r="H87" s="46"/>
      <c r="I87" s="40">
        <f t="shared" si="6"/>
        <v>0</v>
      </c>
    </row>
    <row r="88" spans="1:9" hidden="1">
      <c r="A88" s="42"/>
      <c r="B88" s="28"/>
      <c r="C88" s="27"/>
      <c r="D88" s="21">
        <f t="shared" si="7"/>
        <v>0</v>
      </c>
      <c r="E88" s="46"/>
      <c r="F88" s="44">
        <f t="shared" si="5"/>
        <v>0</v>
      </c>
      <c r="G88" s="22"/>
      <c r="H88" s="46"/>
      <c r="I88" s="40">
        <f t="shared" si="6"/>
        <v>0</v>
      </c>
    </row>
    <row r="89" spans="1:9" hidden="1">
      <c r="A89" s="42"/>
      <c r="B89" s="28"/>
      <c r="C89" s="27"/>
      <c r="D89" s="21">
        <f t="shared" si="7"/>
        <v>0</v>
      </c>
      <c r="E89" s="46"/>
      <c r="F89" s="44">
        <f t="shared" si="5"/>
        <v>0</v>
      </c>
      <c r="G89" s="22"/>
      <c r="H89" s="46"/>
      <c r="I89" s="40">
        <f t="shared" si="6"/>
        <v>0</v>
      </c>
    </row>
    <row r="90" spans="1:9" hidden="1">
      <c r="A90" s="42"/>
      <c r="B90" s="28"/>
      <c r="C90" s="27"/>
      <c r="D90" s="21">
        <f t="shared" si="7"/>
        <v>0</v>
      </c>
      <c r="E90" s="46"/>
      <c r="F90" s="44">
        <f t="shared" si="5"/>
        <v>0</v>
      </c>
      <c r="G90" s="22"/>
      <c r="H90" s="46"/>
      <c r="I90" s="40">
        <f t="shared" si="6"/>
        <v>0</v>
      </c>
    </row>
    <row r="91" spans="1:9" hidden="1">
      <c r="A91" s="42"/>
      <c r="B91" s="28"/>
      <c r="C91" s="27"/>
      <c r="D91" s="21">
        <f t="shared" si="7"/>
        <v>0</v>
      </c>
      <c r="E91" s="46"/>
      <c r="F91" s="44">
        <f t="shared" si="5"/>
        <v>0</v>
      </c>
      <c r="G91" s="22"/>
      <c r="H91" s="46"/>
      <c r="I91" s="40">
        <f t="shared" si="6"/>
        <v>0</v>
      </c>
    </row>
    <row r="92" spans="1:9" hidden="1">
      <c r="A92" s="42"/>
      <c r="B92" s="28"/>
      <c r="C92" s="27"/>
      <c r="D92" s="21">
        <f t="shared" si="7"/>
        <v>0</v>
      </c>
      <c r="E92" s="46"/>
      <c r="F92" s="44">
        <f t="shared" si="5"/>
        <v>0</v>
      </c>
      <c r="G92" s="22"/>
      <c r="H92" s="46"/>
      <c r="I92" s="40">
        <f t="shared" si="6"/>
        <v>0</v>
      </c>
    </row>
    <row r="93" spans="1:9" hidden="1">
      <c r="A93" s="42"/>
      <c r="B93" s="28"/>
      <c r="C93" s="27"/>
      <c r="D93" s="21">
        <f t="shared" si="7"/>
        <v>0</v>
      </c>
      <c r="E93" s="46"/>
      <c r="F93" s="44">
        <f t="shared" si="5"/>
        <v>0</v>
      </c>
      <c r="G93" s="22"/>
      <c r="H93" s="46"/>
      <c r="I93" s="40">
        <f t="shared" si="6"/>
        <v>0</v>
      </c>
    </row>
    <row r="94" spans="1:9" hidden="1">
      <c r="A94" s="42"/>
      <c r="B94" s="28"/>
      <c r="C94" s="27"/>
      <c r="D94" s="21">
        <f t="shared" si="7"/>
        <v>0</v>
      </c>
      <c r="E94" s="46"/>
      <c r="F94" s="44">
        <f t="shared" si="5"/>
        <v>0</v>
      </c>
      <c r="G94" s="22"/>
      <c r="H94" s="46"/>
      <c r="I94" s="40">
        <f t="shared" si="6"/>
        <v>0</v>
      </c>
    </row>
    <row r="95" spans="1:9" hidden="1">
      <c r="A95" s="42"/>
      <c r="B95" s="28"/>
      <c r="C95" s="27"/>
      <c r="D95" s="21">
        <f t="shared" si="7"/>
        <v>0</v>
      </c>
      <c r="E95" s="46"/>
      <c r="F95" s="44">
        <f t="shared" si="5"/>
        <v>0</v>
      </c>
      <c r="G95" s="22"/>
      <c r="H95" s="46"/>
      <c r="I95" s="40">
        <f t="shared" si="6"/>
        <v>0</v>
      </c>
    </row>
    <row r="96" spans="1:9" hidden="1">
      <c r="A96" s="42"/>
      <c r="B96" s="28"/>
      <c r="C96" s="27"/>
      <c r="D96" s="21">
        <f t="shared" si="7"/>
        <v>0</v>
      </c>
      <c r="E96" s="46"/>
      <c r="F96" s="44">
        <f t="shared" si="5"/>
        <v>0</v>
      </c>
      <c r="G96" s="22"/>
      <c r="H96" s="46"/>
      <c r="I96" s="40">
        <f t="shared" si="6"/>
        <v>0</v>
      </c>
    </row>
    <row r="97" spans="1:9" hidden="1">
      <c r="A97" s="42"/>
      <c r="B97" s="28"/>
      <c r="C97" s="27"/>
      <c r="D97" s="21">
        <f t="shared" si="7"/>
        <v>0</v>
      </c>
      <c r="E97" s="46"/>
      <c r="F97" s="44">
        <f t="shared" si="5"/>
        <v>0</v>
      </c>
      <c r="G97" s="22"/>
      <c r="H97" s="46"/>
      <c r="I97" s="40">
        <f t="shared" si="6"/>
        <v>0</v>
      </c>
    </row>
    <row r="98" spans="1:9" hidden="1">
      <c r="A98" s="42"/>
      <c r="B98" s="28"/>
      <c r="C98" s="27"/>
      <c r="D98" s="21">
        <f t="shared" si="7"/>
        <v>0</v>
      </c>
      <c r="E98" s="46"/>
      <c r="F98" s="44">
        <f t="shared" si="5"/>
        <v>0</v>
      </c>
      <c r="G98" s="22"/>
      <c r="H98" s="46"/>
      <c r="I98" s="40">
        <f t="shared" si="6"/>
        <v>0</v>
      </c>
    </row>
    <row r="99" spans="1:9" ht="15.75" hidden="1">
      <c r="A99" s="67" t="s">
        <v>91</v>
      </c>
      <c r="B99" s="28"/>
      <c r="C99" s="27"/>
      <c r="D99" s="21">
        <f t="shared" si="7"/>
        <v>0</v>
      </c>
      <c r="E99" s="46"/>
      <c r="F99" s="44">
        <f t="shared" si="5"/>
        <v>0</v>
      </c>
      <c r="G99" s="22"/>
      <c r="H99" s="46"/>
      <c r="I99" s="40">
        <f t="shared" si="6"/>
        <v>0</v>
      </c>
    </row>
  </sheetData>
  <sheetProtection formatCells="0" formatRows="0" insertRows="0" deleteRows="0"/>
  <sortState xmlns:xlrd2="http://schemas.microsoft.com/office/spreadsheetml/2017/richdata2" ref="A17:L24">
    <sortCondition ref="A17:A24"/>
  </sortState>
  <mergeCells count="7">
    <mergeCell ref="A8:B8"/>
    <mergeCell ref="A1:I2"/>
    <mergeCell ref="A3:B3"/>
    <mergeCell ref="A4:B4"/>
    <mergeCell ref="A5:B5"/>
    <mergeCell ref="A6:B6"/>
    <mergeCell ref="A7:B7"/>
  </mergeCells>
  <conditionalFormatting sqref="B99 A17:I17 A22:B98 C22:C99 A18:C21 D18:I99">
    <cfRule type="notContainsBlanks" dxfId="60" priority="11">
      <formula>LEN(TRIM(A17))&gt;0</formula>
    </cfRule>
  </conditionalFormatting>
  <conditionalFormatting sqref="A99">
    <cfRule type="notContainsBlanks" dxfId="59" priority="5">
      <formula>LEN(TRIM(A99))&gt;0</formula>
    </cfRule>
  </conditionalFormatting>
  <conditionalFormatting sqref="C17:C1048576">
    <cfRule type="duplicateValues" dxfId="58" priority="2"/>
  </conditionalFormatting>
  <conditionalFormatting sqref="C1:C1048576">
    <cfRule type="duplicateValues" dxfId="57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0F10-7D23-44E6-A8EF-D53D538C813F}">
  <dimension ref="A1:K98"/>
  <sheetViews>
    <sheetView showGridLines="0" zoomScaleNormal="100" workbookViewId="0">
      <selection activeCell="E99" sqref="E99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1" ht="24" customHeight="1" thickTop="1">
      <c r="A3" s="478" t="s">
        <v>149</v>
      </c>
      <c r="B3" s="479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1" ht="24" customHeight="1">
      <c r="A4" s="504" t="s">
        <v>150</v>
      </c>
      <c r="B4" s="505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1" ht="24" customHeight="1">
      <c r="A5" s="504" t="s">
        <v>151</v>
      </c>
      <c r="B5" s="505"/>
      <c r="C5" s="15" t="s">
        <v>9</v>
      </c>
      <c r="D5" s="10"/>
      <c r="E5" s="10"/>
      <c r="F5" s="19" t="s">
        <v>14</v>
      </c>
      <c r="G5" s="9"/>
      <c r="H5" s="26"/>
      <c r="I5" s="9"/>
      <c r="K5" s="477"/>
    </row>
    <row r="6" spans="1:11" ht="24" customHeight="1">
      <c r="A6" s="504" t="s">
        <v>152</v>
      </c>
      <c r="B6" s="505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1" ht="24" customHeight="1">
      <c r="A7" s="506" t="s">
        <v>193</v>
      </c>
      <c r="B7" s="507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1" ht="24" customHeight="1" thickBot="1">
      <c r="A8" s="503" t="s">
        <v>194</v>
      </c>
      <c r="B8" s="496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ht="15.75" thickTop="1">
      <c r="A10" s="75" t="s">
        <v>187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</row>
    <row r="11" spans="1:11">
      <c r="A11" s="92" t="s">
        <v>88</v>
      </c>
      <c r="B11" s="501" t="s">
        <v>191</v>
      </c>
      <c r="C11" s="502"/>
      <c r="D11" s="181" t="s">
        <v>110</v>
      </c>
      <c r="E11" s="13"/>
      <c r="F11" s="13"/>
      <c r="G11" s="72"/>
      <c r="H11" s="135" t="s">
        <v>4</v>
      </c>
      <c r="I11" s="136" t="s">
        <v>4</v>
      </c>
      <c r="J11" s="11"/>
    </row>
    <row r="12" spans="1:11">
      <c r="A12" s="86" t="s">
        <v>114</v>
      </c>
      <c r="B12" s="78" t="s">
        <v>192</v>
      </c>
      <c r="C12" s="13"/>
      <c r="D12" s="182"/>
      <c r="E12" s="183"/>
      <c r="F12" s="183"/>
      <c r="G12" s="184"/>
      <c r="H12" s="137" t="s">
        <v>6</v>
      </c>
      <c r="I12" s="138" t="s">
        <v>5</v>
      </c>
      <c r="J12" s="11"/>
    </row>
    <row r="13" spans="1:11">
      <c r="A13" s="86" t="s">
        <v>89</v>
      </c>
      <c r="B13" s="78" t="s">
        <v>107</v>
      </c>
      <c r="C13" s="13"/>
      <c r="D13" s="81" t="s">
        <v>188</v>
      </c>
      <c r="E13" s="13"/>
      <c r="F13" s="13"/>
      <c r="G13" s="72"/>
      <c r="H13" s="137"/>
      <c r="I13" s="141"/>
      <c r="J13" s="11"/>
    </row>
    <row r="14" spans="1:11" ht="15.75" customHeight="1">
      <c r="A14" s="86" t="s">
        <v>97</v>
      </c>
      <c r="B14" s="78" t="s">
        <v>95</v>
      </c>
      <c r="C14" s="13"/>
      <c r="D14" s="89" t="s">
        <v>189</v>
      </c>
      <c r="E14" s="13"/>
      <c r="F14" s="13"/>
      <c r="G14" s="72"/>
      <c r="H14" s="88">
        <f>SUM(H16:H97)</f>
        <v>0</v>
      </c>
      <c r="I14" s="127">
        <f>SUM(I16:I97)</f>
        <v>0</v>
      </c>
      <c r="J14" s="11"/>
    </row>
    <row r="15" spans="1:11" ht="16.5" customHeight="1" thickBot="1">
      <c r="A15" s="87" t="s">
        <v>98</v>
      </c>
      <c r="B15" s="79" t="s">
        <v>104</v>
      </c>
      <c r="C15" s="73"/>
      <c r="D15" s="90" t="s">
        <v>190</v>
      </c>
      <c r="E15" s="73"/>
      <c r="F15" s="73"/>
      <c r="G15" s="74"/>
      <c r="H15" s="124"/>
      <c r="I15" s="128"/>
      <c r="J15" s="11"/>
    </row>
    <row r="16" spans="1:11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</row>
    <row r="17" spans="1:9" s="12" customFormat="1" ht="18" customHeight="1">
      <c r="A17" s="212">
        <v>9780830782956</v>
      </c>
      <c r="B17" s="211" t="s">
        <v>349</v>
      </c>
      <c r="C17" s="211" t="s">
        <v>350</v>
      </c>
      <c r="D17" s="186" t="s">
        <v>229</v>
      </c>
      <c r="E17" s="188">
        <v>18.989999999999998</v>
      </c>
      <c r="F17" s="30"/>
      <c r="G17" s="31">
        <v>0.4</v>
      </c>
      <c r="H17" s="32"/>
      <c r="I17" s="33">
        <f>H17*E17*(1-G17)</f>
        <v>0</v>
      </c>
    </row>
    <row r="18" spans="1:9" s="12" customFormat="1" ht="12.75" hidden="1">
      <c r="A18" s="27"/>
      <c r="B18" s="28"/>
      <c r="C18" s="28"/>
      <c r="D18" s="27"/>
      <c r="E18" s="29"/>
      <c r="F18" s="30"/>
      <c r="G18" s="31"/>
      <c r="H18" s="32"/>
      <c r="I18" s="33">
        <f t="shared" ref="I18:I78" si="0">H18*E18*(1-G18)</f>
        <v>0</v>
      </c>
    </row>
    <row r="19" spans="1:9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</row>
    <row r="20" spans="1:9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</row>
    <row r="21" spans="1:9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</row>
    <row r="28" spans="1:9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</row>
    <row r="29" spans="1:9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</row>
    <row r="30" spans="1:9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</row>
    <row r="31" spans="1:9" s="12" customFormat="1" ht="12.75" hidden="1">
      <c r="A31" s="34"/>
      <c r="B31" s="13"/>
      <c r="C31" s="13"/>
      <c r="D31" s="35"/>
      <c r="E31" s="36"/>
      <c r="F31" s="37"/>
      <c r="G31" s="38"/>
      <c r="H31" s="39"/>
      <c r="I31" s="40">
        <f t="shared" si="0"/>
        <v>0</v>
      </c>
    </row>
    <row r="32" spans="1:9" s="12" customFormat="1" ht="12.75" hidden="1">
      <c r="A32" s="34"/>
      <c r="B32" s="13"/>
      <c r="C32" s="13"/>
      <c r="D32" s="35"/>
      <c r="E32" s="36"/>
      <c r="F32" s="37"/>
      <c r="G32" s="38"/>
      <c r="H32" s="39"/>
      <c r="I32" s="40">
        <f t="shared" si="0"/>
        <v>0</v>
      </c>
    </row>
    <row r="33" spans="1:9" s="12" customFormat="1" ht="12.75" hidden="1">
      <c r="A33" s="34"/>
      <c r="B33" s="13"/>
      <c r="C33" s="13"/>
      <c r="D33" s="35"/>
      <c r="E33" s="36"/>
      <c r="F33" s="37"/>
      <c r="G33" s="38"/>
      <c r="H33" s="39"/>
      <c r="I33" s="40">
        <f t="shared" si="0"/>
        <v>0</v>
      </c>
    </row>
    <row r="34" spans="1:9" s="12" customFormat="1" ht="12.75" hidden="1">
      <c r="A34" s="34"/>
      <c r="B34" s="13"/>
      <c r="C34" s="13"/>
      <c r="D34" s="35"/>
      <c r="E34" s="36"/>
      <c r="F34" s="37"/>
      <c r="G34" s="38"/>
      <c r="H34" s="39"/>
      <c r="I34" s="40">
        <f t="shared" si="0"/>
        <v>0</v>
      </c>
    </row>
    <row r="35" spans="1:9" s="12" customFormat="1" ht="12.75" hidden="1">
      <c r="A35" s="34"/>
      <c r="B35" s="13"/>
      <c r="C35" s="13"/>
      <c r="D35" s="35"/>
      <c r="E35" s="36"/>
      <c r="F35" s="37"/>
      <c r="G35" s="38"/>
      <c r="H35" s="39"/>
      <c r="I35" s="40">
        <f t="shared" si="0"/>
        <v>0</v>
      </c>
    </row>
    <row r="36" spans="1:9" s="12" customFormat="1" ht="12.75" hidden="1">
      <c r="A36" s="34"/>
      <c r="B36" s="13"/>
      <c r="C36" s="13"/>
      <c r="D36" s="35"/>
      <c r="E36" s="36"/>
      <c r="F36" s="37"/>
      <c r="G36" s="38"/>
      <c r="H36" s="39"/>
      <c r="I36" s="40">
        <f t="shared" si="0"/>
        <v>0</v>
      </c>
    </row>
    <row r="37" spans="1:9" s="12" customFormat="1" ht="12.75" hidden="1">
      <c r="A37" s="34"/>
      <c r="B37" s="13"/>
      <c r="C37" s="13"/>
      <c r="D37" s="35"/>
      <c r="E37" s="36"/>
      <c r="F37" s="37"/>
      <c r="G37" s="38"/>
      <c r="H37" s="39"/>
      <c r="I37" s="40">
        <f t="shared" si="0"/>
        <v>0</v>
      </c>
    </row>
    <row r="38" spans="1:9" s="12" customFormat="1" ht="12.75" hidden="1">
      <c r="A38" s="34"/>
      <c r="B38" s="13"/>
      <c r="C38" s="13"/>
      <c r="D38" s="35"/>
      <c r="E38" s="36"/>
      <c r="F38" s="37"/>
      <c r="G38" s="38"/>
      <c r="H38" s="39"/>
      <c r="I38" s="40">
        <f t="shared" si="0"/>
        <v>0</v>
      </c>
    </row>
    <row r="39" spans="1:9" s="12" customFormat="1" ht="12.75" hidden="1">
      <c r="A39" s="34"/>
      <c r="B39" s="13"/>
      <c r="C39" s="13"/>
      <c r="D39" s="35"/>
      <c r="E39" s="36"/>
      <c r="F39" s="37"/>
      <c r="G39" s="38"/>
      <c r="H39" s="39"/>
      <c r="I39" s="40">
        <f t="shared" si="0"/>
        <v>0</v>
      </c>
    </row>
    <row r="40" spans="1:9" s="12" customFormat="1" ht="12.75" hidden="1">
      <c r="A40" s="34"/>
      <c r="B40" s="13"/>
      <c r="C40" s="13"/>
      <c r="D40" s="35"/>
      <c r="E40" s="36"/>
      <c r="F40" s="37"/>
      <c r="G40" s="38"/>
      <c r="H40" s="39"/>
      <c r="I40" s="40">
        <f t="shared" si="0"/>
        <v>0</v>
      </c>
    </row>
    <row r="41" spans="1:9" s="12" customFormat="1" ht="12.75" hidden="1">
      <c r="A41" s="34"/>
      <c r="B41" s="13"/>
      <c r="C41" s="13"/>
      <c r="D41" s="35"/>
      <c r="E41" s="36"/>
      <c r="F41" s="37"/>
      <c r="G41" s="38"/>
      <c r="H41" s="39"/>
      <c r="I41" s="40">
        <f t="shared" si="0"/>
        <v>0</v>
      </c>
    </row>
    <row r="42" spans="1:9" s="12" customFormat="1" ht="12.75" hidden="1">
      <c r="A42" s="34"/>
      <c r="B42" s="13"/>
      <c r="C42" s="13"/>
      <c r="D42" s="35"/>
      <c r="E42" s="36"/>
      <c r="F42" s="37"/>
      <c r="G42" s="38"/>
      <c r="H42" s="39"/>
      <c r="I42" s="40">
        <f t="shared" si="0"/>
        <v>0</v>
      </c>
    </row>
    <row r="43" spans="1:9" s="12" customFormat="1" ht="12.75" hidden="1">
      <c r="A43" s="34"/>
      <c r="B43" s="13"/>
      <c r="C43" s="13"/>
      <c r="D43" s="35"/>
      <c r="E43" s="36"/>
      <c r="F43" s="37"/>
      <c r="G43" s="38"/>
      <c r="H43" s="39"/>
      <c r="I43" s="40">
        <f t="shared" si="0"/>
        <v>0</v>
      </c>
    </row>
    <row r="44" spans="1:9" s="12" customFormat="1" ht="12.75" hidden="1">
      <c r="A44" s="34"/>
      <c r="B44" s="13"/>
      <c r="C44" s="13"/>
      <c r="D44" s="35"/>
      <c r="E44" s="36"/>
      <c r="F44" s="37"/>
      <c r="G44" s="38"/>
      <c r="H44" s="39"/>
      <c r="I44" s="40">
        <f t="shared" si="0"/>
        <v>0</v>
      </c>
    </row>
    <row r="45" spans="1:9" s="12" customFormat="1" ht="12.75" hidden="1">
      <c r="A45" s="34"/>
      <c r="B45" s="13"/>
      <c r="C45" s="13"/>
      <c r="D45" s="35"/>
      <c r="E45" s="36"/>
      <c r="F45" s="37"/>
      <c r="G45" s="38"/>
      <c r="H45" s="39"/>
      <c r="I45" s="40">
        <f t="shared" si="0"/>
        <v>0</v>
      </c>
    </row>
    <row r="46" spans="1:9" s="12" customFormat="1" ht="12.75" hidden="1">
      <c r="A46" s="34"/>
      <c r="B46" s="13"/>
      <c r="C46" s="13"/>
      <c r="D46" s="35"/>
      <c r="E46" s="36"/>
      <c r="F46" s="37"/>
      <c r="G46" s="38"/>
      <c r="H46" s="39"/>
      <c r="I46" s="40">
        <f t="shared" si="0"/>
        <v>0</v>
      </c>
    </row>
    <row r="47" spans="1:9" s="12" customFormat="1" ht="12.75" hidden="1">
      <c r="A47" s="34"/>
      <c r="B47" s="13"/>
      <c r="C47" s="13"/>
      <c r="D47" s="35"/>
      <c r="E47" s="36"/>
      <c r="F47" s="37"/>
      <c r="G47" s="38"/>
      <c r="H47" s="39"/>
      <c r="I47" s="40">
        <f t="shared" si="0"/>
        <v>0</v>
      </c>
    </row>
    <row r="48" spans="1:9" s="12" customFormat="1" ht="12.75" hidden="1">
      <c r="A48" s="34"/>
      <c r="B48" s="13"/>
      <c r="C48" s="13"/>
      <c r="D48" s="35"/>
      <c r="E48" s="36"/>
      <c r="F48" s="37"/>
      <c r="G48" s="38"/>
      <c r="H48" s="39"/>
      <c r="I48" s="40">
        <f t="shared" si="0"/>
        <v>0</v>
      </c>
    </row>
    <row r="49" spans="1:9" s="12" customFormat="1" ht="12.75" hidden="1">
      <c r="A49" s="34"/>
      <c r="B49" s="13"/>
      <c r="C49" s="13"/>
      <c r="D49" s="35"/>
      <c r="E49" s="36"/>
      <c r="F49" s="37"/>
      <c r="G49" s="38"/>
      <c r="H49" s="39"/>
      <c r="I49" s="40">
        <f t="shared" si="0"/>
        <v>0</v>
      </c>
    </row>
    <row r="50" spans="1:9" s="12" customFormat="1" ht="12.75" hidden="1">
      <c r="A50" s="34"/>
      <c r="B50" s="13"/>
      <c r="C50" s="13"/>
      <c r="D50" s="35"/>
      <c r="E50" s="36"/>
      <c r="F50" s="37"/>
      <c r="G50" s="38"/>
      <c r="H50" s="39"/>
      <c r="I50" s="40">
        <f t="shared" si="0"/>
        <v>0</v>
      </c>
    </row>
    <row r="51" spans="1:9" s="12" customFormat="1" ht="12.75" hidden="1">
      <c r="A51" s="34"/>
      <c r="B51" s="13"/>
      <c r="C51" s="13"/>
      <c r="D51" s="35"/>
      <c r="E51" s="36"/>
      <c r="F51" s="37"/>
      <c r="G51" s="38"/>
      <c r="H51" s="39"/>
      <c r="I51" s="40">
        <f t="shared" si="0"/>
        <v>0</v>
      </c>
    </row>
    <row r="52" spans="1:9" s="12" customFormat="1" ht="12.75" hidden="1">
      <c r="A52" s="34"/>
      <c r="B52" s="13"/>
      <c r="C52" s="13"/>
      <c r="D52" s="35"/>
      <c r="E52" s="36"/>
      <c r="F52" s="37"/>
      <c r="G52" s="38"/>
      <c r="H52" s="39"/>
      <c r="I52" s="40">
        <f t="shared" si="0"/>
        <v>0</v>
      </c>
    </row>
    <row r="53" spans="1:9" s="12" customFormat="1" ht="12.75" hidden="1">
      <c r="A53" s="34"/>
      <c r="B53" s="13"/>
      <c r="C53" s="13"/>
      <c r="D53" s="35"/>
      <c r="E53" s="36"/>
      <c r="F53" s="37"/>
      <c r="G53" s="38"/>
      <c r="H53" s="39"/>
      <c r="I53" s="40">
        <f t="shared" si="0"/>
        <v>0</v>
      </c>
    </row>
    <row r="54" spans="1:9" s="12" customFormat="1" ht="12.75" hidden="1">
      <c r="A54" s="34"/>
      <c r="B54" s="13"/>
      <c r="C54" s="13"/>
      <c r="D54" s="35"/>
      <c r="E54" s="36"/>
      <c r="F54" s="37"/>
      <c r="G54" s="38"/>
      <c r="H54" s="39"/>
      <c r="I54" s="40">
        <f t="shared" si="0"/>
        <v>0</v>
      </c>
    </row>
    <row r="55" spans="1:9" s="12" customFormat="1" ht="12.75" hidden="1">
      <c r="A55" s="34"/>
      <c r="B55" s="13"/>
      <c r="C55" s="13"/>
      <c r="D55" s="35"/>
      <c r="E55" s="36"/>
      <c r="F55" s="37"/>
      <c r="G55" s="38"/>
      <c r="H55" s="39"/>
      <c r="I55" s="40">
        <f t="shared" si="0"/>
        <v>0</v>
      </c>
    </row>
    <row r="56" spans="1:9" s="12" customFormat="1" ht="12.75" hidden="1">
      <c r="A56" s="34"/>
      <c r="B56" s="13"/>
      <c r="C56" s="13"/>
      <c r="D56" s="35"/>
      <c r="E56" s="36"/>
      <c r="F56" s="37"/>
      <c r="G56" s="38"/>
      <c r="H56" s="39"/>
      <c r="I56" s="40">
        <f t="shared" si="0"/>
        <v>0</v>
      </c>
    </row>
    <row r="57" spans="1:9" s="12" customFormat="1" ht="12.75" hidden="1">
      <c r="A57" s="34"/>
      <c r="B57" s="13"/>
      <c r="C57" s="13"/>
      <c r="D57" s="35"/>
      <c r="E57" s="36"/>
      <c r="F57" s="37"/>
      <c r="G57" s="38"/>
      <c r="H57" s="39"/>
      <c r="I57" s="40">
        <f t="shared" si="0"/>
        <v>0</v>
      </c>
    </row>
    <row r="58" spans="1:9" s="12" customFormat="1" ht="12.75" hidden="1">
      <c r="A58" s="34"/>
      <c r="B58" s="13"/>
      <c r="C58" s="13"/>
      <c r="D58" s="35"/>
      <c r="E58" s="36"/>
      <c r="F58" s="37"/>
      <c r="G58" s="38"/>
      <c r="H58" s="39"/>
      <c r="I58" s="40">
        <f t="shared" si="0"/>
        <v>0</v>
      </c>
    </row>
    <row r="59" spans="1:9" s="12" customFormat="1" ht="12.75" hidden="1">
      <c r="A59" s="34"/>
      <c r="B59" s="13"/>
      <c r="C59" s="13"/>
      <c r="D59" s="35"/>
      <c r="E59" s="36"/>
      <c r="F59" s="37"/>
      <c r="G59" s="38"/>
      <c r="H59" s="39"/>
      <c r="I59" s="40">
        <f t="shared" si="0"/>
        <v>0</v>
      </c>
    </row>
    <row r="60" spans="1:9" s="12" customFormat="1" ht="12.75" hidden="1">
      <c r="A60" s="34"/>
      <c r="B60" s="13"/>
      <c r="C60" s="13"/>
      <c r="D60" s="35"/>
      <c r="E60" s="36"/>
      <c r="F60" s="37"/>
      <c r="G60" s="38"/>
      <c r="H60" s="39"/>
      <c r="I60" s="40">
        <f t="shared" si="0"/>
        <v>0</v>
      </c>
    </row>
    <row r="61" spans="1:9" s="12" customFormat="1" ht="12.75" hidden="1">
      <c r="A61" s="34"/>
      <c r="B61" s="13"/>
      <c r="C61" s="13"/>
      <c r="D61" s="35"/>
      <c r="E61" s="36"/>
      <c r="F61" s="37"/>
      <c r="G61" s="38"/>
      <c r="H61" s="39"/>
      <c r="I61" s="40">
        <f t="shared" si="0"/>
        <v>0</v>
      </c>
    </row>
    <row r="62" spans="1:9" s="41" customFormat="1" ht="12.75" hidden="1">
      <c r="A62" s="34"/>
      <c r="B62" s="1"/>
      <c r="C62" s="1"/>
      <c r="D62" s="2"/>
      <c r="E62" s="14"/>
      <c r="F62" s="37"/>
      <c r="G62" s="38"/>
      <c r="H62" s="39"/>
      <c r="I62" s="40">
        <f t="shared" si="0"/>
        <v>0</v>
      </c>
    </row>
    <row r="63" spans="1:9" s="41" customFormat="1" ht="12.75" hidden="1">
      <c r="A63" s="34"/>
      <c r="B63" s="1"/>
      <c r="C63" s="1"/>
      <c r="D63" s="2"/>
      <c r="E63" s="14"/>
      <c r="F63" s="37"/>
      <c r="G63" s="38"/>
      <c r="H63" s="39"/>
      <c r="I63" s="40">
        <f t="shared" si="0"/>
        <v>0</v>
      </c>
    </row>
    <row r="64" spans="1:9" s="41" customFormat="1" ht="12.75" hidden="1">
      <c r="A64" s="34"/>
      <c r="B64" s="1"/>
      <c r="C64" s="1"/>
      <c r="D64" s="2"/>
      <c r="E64" s="14"/>
      <c r="F64" s="37"/>
      <c r="G64" s="38"/>
      <c r="H64" s="39"/>
      <c r="I64" s="40">
        <f t="shared" si="0"/>
        <v>0</v>
      </c>
    </row>
    <row r="65" spans="1:9" s="41" customFormat="1" ht="12.75" hidden="1">
      <c r="A65" s="34"/>
      <c r="B65" s="1"/>
      <c r="C65" s="1"/>
      <c r="D65" s="2"/>
      <c r="E65" s="14"/>
      <c r="F65" s="37"/>
      <c r="G65" s="38"/>
      <c r="H65" s="39"/>
      <c r="I65" s="40">
        <f t="shared" si="0"/>
        <v>0</v>
      </c>
    </row>
    <row r="66" spans="1:9" s="41" customFormat="1" ht="12.75" hidden="1">
      <c r="A66" s="34"/>
      <c r="B66" s="1"/>
      <c r="C66" s="1"/>
      <c r="D66" s="2"/>
      <c r="E66" s="14"/>
      <c r="F66" s="37"/>
      <c r="G66" s="38"/>
      <c r="H66" s="39"/>
      <c r="I66" s="40">
        <f t="shared" si="0"/>
        <v>0</v>
      </c>
    </row>
    <row r="67" spans="1:9" s="41" customFormat="1" ht="12.75" hidden="1">
      <c r="A67" s="34"/>
      <c r="B67" s="1"/>
      <c r="C67" s="1"/>
      <c r="D67" s="2"/>
      <c r="E67" s="14"/>
      <c r="F67" s="37"/>
      <c r="G67" s="38"/>
      <c r="H67" s="39"/>
      <c r="I67" s="40">
        <f t="shared" si="0"/>
        <v>0</v>
      </c>
    </row>
    <row r="68" spans="1:9" s="41" customFormat="1" ht="12.75" hidden="1">
      <c r="A68" s="34"/>
      <c r="B68" s="1"/>
      <c r="C68" s="1"/>
      <c r="D68" s="2"/>
      <c r="E68" s="14"/>
      <c r="F68" s="37"/>
      <c r="G68" s="38"/>
      <c r="H68" s="39"/>
      <c r="I68" s="40">
        <f t="shared" si="0"/>
        <v>0</v>
      </c>
    </row>
    <row r="69" spans="1:9" s="41" customFormat="1" ht="12.75" hidden="1">
      <c r="A69" s="34"/>
      <c r="B69" s="1"/>
      <c r="C69" s="1"/>
      <c r="D69" s="2"/>
      <c r="E69" s="14"/>
      <c r="F69" s="37"/>
      <c r="G69" s="38"/>
      <c r="H69" s="39"/>
      <c r="I69" s="40">
        <f t="shared" si="0"/>
        <v>0</v>
      </c>
    </row>
    <row r="70" spans="1:9" s="41" customFormat="1" ht="12.75" hidden="1">
      <c r="A70" s="34"/>
      <c r="B70" s="1"/>
      <c r="C70" s="1"/>
      <c r="D70" s="2"/>
      <c r="E70" s="14"/>
      <c r="F70" s="37"/>
      <c r="G70" s="38"/>
      <c r="H70" s="39"/>
      <c r="I70" s="40">
        <f t="shared" si="0"/>
        <v>0</v>
      </c>
    </row>
    <row r="71" spans="1:9" s="41" customFormat="1" ht="12.75" hidden="1">
      <c r="A71" s="34"/>
      <c r="B71" s="1"/>
      <c r="C71" s="1"/>
      <c r="D71" s="2"/>
      <c r="E71" s="14"/>
      <c r="F71" s="37"/>
      <c r="G71" s="38"/>
      <c r="H71" s="39"/>
      <c r="I71" s="40">
        <f t="shared" si="0"/>
        <v>0</v>
      </c>
    </row>
    <row r="72" spans="1:9" s="41" customFormat="1" ht="12.75" hidden="1">
      <c r="A72" s="34"/>
      <c r="B72" s="1"/>
      <c r="C72" s="1"/>
      <c r="D72" s="2"/>
      <c r="E72" s="14"/>
      <c r="F72" s="37"/>
      <c r="G72" s="38"/>
      <c r="H72" s="39"/>
      <c r="I72" s="40">
        <f t="shared" si="0"/>
        <v>0</v>
      </c>
    </row>
    <row r="73" spans="1:9" s="41" customFormat="1" ht="12.75" hidden="1">
      <c r="A73" s="34"/>
      <c r="B73" s="1"/>
      <c r="C73" s="1"/>
      <c r="D73" s="2"/>
      <c r="E73" s="14"/>
      <c r="F73" s="37"/>
      <c r="G73" s="38"/>
      <c r="H73" s="39"/>
      <c r="I73" s="40">
        <f t="shared" si="0"/>
        <v>0</v>
      </c>
    </row>
    <row r="74" spans="1:9" s="41" customFormat="1" ht="12.75" hidden="1">
      <c r="A74" s="34"/>
      <c r="B74" s="1"/>
      <c r="C74" s="1"/>
      <c r="D74" s="2"/>
      <c r="E74" s="14"/>
      <c r="F74" s="37"/>
      <c r="G74" s="38"/>
      <c r="H74" s="39"/>
      <c r="I74" s="40">
        <f t="shared" si="0"/>
        <v>0</v>
      </c>
    </row>
    <row r="75" spans="1:9" s="41" customFormat="1" ht="12.75" hidden="1">
      <c r="A75" s="34"/>
      <c r="B75" s="1"/>
      <c r="C75" s="1"/>
      <c r="D75" s="2"/>
      <c r="E75" s="14"/>
      <c r="F75" s="37"/>
      <c r="G75" s="38"/>
      <c r="H75" s="39"/>
      <c r="I75" s="40">
        <f t="shared" si="0"/>
        <v>0</v>
      </c>
    </row>
    <row r="76" spans="1:9" s="41" customFormat="1" ht="12.75" hidden="1">
      <c r="A76" s="34"/>
      <c r="B76" s="1"/>
      <c r="C76" s="1"/>
      <c r="D76" s="2"/>
      <c r="E76" s="14"/>
      <c r="F76" s="37"/>
      <c r="G76" s="38"/>
      <c r="H76" s="39"/>
      <c r="I76" s="40">
        <f t="shared" si="0"/>
        <v>0</v>
      </c>
    </row>
    <row r="77" spans="1:9" s="41" customFormat="1" ht="12.75" hidden="1">
      <c r="A77" s="34"/>
      <c r="B77" s="1"/>
      <c r="C77" s="1"/>
      <c r="D77" s="2"/>
      <c r="E77" s="14"/>
      <c r="F77" s="37"/>
      <c r="G77" s="38"/>
      <c r="H77" s="39"/>
      <c r="I77" s="40">
        <f t="shared" si="0"/>
        <v>0</v>
      </c>
    </row>
    <row r="78" spans="1:9" s="41" customFormat="1" ht="12.75" hidden="1">
      <c r="A78" s="34"/>
      <c r="B78" s="1"/>
      <c r="C78" s="1"/>
      <c r="D78" s="2"/>
      <c r="E78" s="14"/>
      <c r="F78" s="37"/>
      <c r="G78" s="38"/>
      <c r="H78" s="39"/>
      <c r="I78" s="40">
        <f t="shared" si="0"/>
        <v>0</v>
      </c>
    </row>
    <row r="79" spans="1:9" s="41" customFormat="1" ht="12.75" hidden="1">
      <c r="A79" s="34"/>
      <c r="B79" s="1"/>
      <c r="C79" s="1"/>
      <c r="D79" s="2"/>
      <c r="E79" s="14"/>
      <c r="F79" s="37"/>
      <c r="G79" s="38"/>
      <c r="H79" s="39"/>
      <c r="I79" s="40">
        <f t="shared" ref="I79:I97" si="1">H79*E79*(1-G79)</f>
        <v>0</v>
      </c>
    </row>
    <row r="80" spans="1:9" s="41" customFormat="1" ht="12.75" hidden="1">
      <c r="A80" s="34"/>
      <c r="B80" s="1"/>
      <c r="C80" s="1"/>
      <c r="D80" s="2"/>
      <c r="E80" s="14"/>
      <c r="F80" s="37"/>
      <c r="G80" s="38"/>
      <c r="H80" s="39"/>
      <c r="I80" s="40">
        <f t="shared" si="1"/>
        <v>0</v>
      </c>
    </row>
    <row r="81" spans="1:9" s="41" customFormat="1" ht="12.75" hidden="1">
      <c r="A81" s="34"/>
      <c r="B81" s="1"/>
      <c r="C81" s="1"/>
      <c r="D81" s="2"/>
      <c r="E81" s="14"/>
      <c r="F81" s="37"/>
      <c r="G81" s="38"/>
      <c r="H81" s="39"/>
      <c r="I81" s="40">
        <f t="shared" si="1"/>
        <v>0</v>
      </c>
    </row>
    <row r="82" spans="1:9" s="41" customFormat="1" ht="12.75" hidden="1">
      <c r="A82" s="34"/>
      <c r="B82" s="1"/>
      <c r="C82" s="1"/>
      <c r="D82" s="2"/>
      <c r="E82" s="14"/>
      <c r="F82" s="37"/>
      <c r="G82" s="38"/>
      <c r="H82" s="39"/>
      <c r="I82" s="40">
        <f t="shared" si="1"/>
        <v>0</v>
      </c>
    </row>
    <row r="83" spans="1:9" s="41" customFormat="1" ht="12.75" hidden="1">
      <c r="A83" s="34"/>
      <c r="B83" s="1"/>
      <c r="C83" s="1"/>
      <c r="D83" s="2"/>
      <c r="E83" s="14"/>
      <c r="F83" s="37"/>
      <c r="G83" s="38"/>
      <c r="H83" s="39"/>
      <c r="I83" s="40">
        <f t="shared" si="1"/>
        <v>0</v>
      </c>
    </row>
    <row r="84" spans="1:9" s="41" customFormat="1" ht="12.75" hidden="1">
      <c r="A84" s="34"/>
      <c r="B84" s="1"/>
      <c r="C84" s="1"/>
      <c r="D84" s="2"/>
      <c r="E84" s="14"/>
      <c r="F84" s="37"/>
      <c r="G84" s="38"/>
      <c r="H84" s="39"/>
      <c r="I84" s="40">
        <f t="shared" si="1"/>
        <v>0</v>
      </c>
    </row>
    <row r="85" spans="1:9" hidden="1">
      <c r="A85" s="34"/>
      <c r="F85" s="37"/>
      <c r="G85" s="38"/>
      <c r="H85" s="39"/>
      <c r="I85" s="40">
        <f t="shared" si="1"/>
        <v>0</v>
      </c>
    </row>
    <row r="86" spans="1:9" hidden="1">
      <c r="A86" s="34"/>
      <c r="F86" s="37"/>
      <c r="G86" s="38"/>
      <c r="H86" s="39"/>
      <c r="I86" s="40">
        <f t="shared" si="1"/>
        <v>0</v>
      </c>
    </row>
    <row r="87" spans="1:9" hidden="1">
      <c r="A87" s="34"/>
      <c r="F87" s="37"/>
      <c r="G87" s="38"/>
      <c r="H87" s="39"/>
      <c r="I87" s="40">
        <f t="shared" si="1"/>
        <v>0</v>
      </c>
    </row>
    <row r="88" spans="1:9" hidden="1">
      <c r="A88" s="34"/>
      <c r="F88" s="37"/>
      <c r="G88" s="38"/>
      <c r="H88" s="39"/>
      <c r="I88" s="40">
        <f t="shared" si="1"/>
        <v>0</v>
      </c>
    </row>
    <row r="89" spans="1:9" hidden="1">
      <c r="A89" s="34"/>
      <c r="F89" s="37"/>
      <c r="G89" s="38"/>
      <c r="H89" s="39"/>
      <c r="I89" s="40">
        <f t="shared" si="1"/>
        <v>0</v>
      </c>
    </row>
    <row r="90" spans="1:9" hidden="1">
      <c r="A90" s="34"/>
      <c r="F90" s="37"/>
      <c r="G90" s="38"/>
      <c r="H90" s="39"/>
      <c r="I90" s="40">
        <f t="shared" si="1"/>
        <v>0</v>
      </c>
    </row>
    <row r="91" spans="1:9" hidden="1">
      <c r="A91" s="34"/>
      <c r="F91" s="37"/>
      <c r="G91" s="38"/>
      <c r="H91" s="39"/>
      <c r="I91" s="40">
        <f t="shared" si="1"/>
        <v>0</v>
      </c>
    </row>
    <row r="92" spans="1:9" hidden="1">
      <c r="A92" s="34"/>
      <c r="F92" s="37"/>
      <c r="G92" s="38"/>
      <c r="H92" s="39"/>
      <c r="I92" s="40">
        <f t="shared" si="1"/>
        <v>0</v>
      </c>
    </row>
    <row r="93" spans="1:9" hidden="1">
      <c r="A93" s="34"/>
      <c r="F93" s="37"/>
      <c r="G93" s="38"/>
      <c r="H93" s="39"/>
      <c r="I93" s="40">
        <f t="shared" si="1"/>
        <v>0</v>
      </c>
    </row>
    <row r="94" spans="1:9" hidden="1">
      <c r="A94" s="34"/>
      <c r="F94" s="37"/>
      <c r="G94" s="38"/>
      <c r="H94" s="39"/>
      <c r="I94" s="40">
        <f t="shared" si="1"/>
        <v>0</v>
      </c>
    </row>
    <row r="95" spans="1:9" hidden="1">
      <c r="A95" s="34"/>
      <c r="F95" s="37"/>
      <c r="G95" s="38"/>
      <c r="H95" s="39"/>
      <c r="I95" s="40">
        <f t="shared" si="1"/>
        <v>0</v>
      </c>
    </row>
    <row r="96" spans="1:9" hidden="1">
      <c r="A96" s="34"/>
      <c r="F96" s="37"/>
      <c r="G96" s="38"/>
      <c r="H96" s="39"/>
      <c r="I96" s="40">
        <f t="shared" si="1"/>
        <v>0</v>
      </c>
    </row>
    <row r="97" spans="1:9" hidden="1">
      <c r="A97" s="34"/>
      <c r="F97" s="37"/>
      <c r="G97" s="38"/>
      <c r="H97" s="39"/>
      <c r="I97" s="40">
        <f t="shared" si="1"/>
        <v>0</v>
      </c>
    </row>
    <row r="98" spans="1:9" hidden="1">
      <c r="A98" s="106" t="s">
        <v>91</v>
      </c>
    </row>
  </sheetData>
  <sheetProtection formatCells="0" formatRows="0" insertRows="0" deleteRows="0"/>
  <mergeCells count="9">
    <mergeCell ref="B11:C11"/>
    <mergeCell ref="A8:B8"/>
    <mergeCell ref="A1:I2"/>
    <mergeCell ref="K1:K7"/>
    <mergeCell ref="A3:B3"/>
    <mergeCell ref="A4:B4"/>
    <mergeCell ref="A5:B5"/>
    <mergeCell ref="A6:B6"/>
    <mergeCell ref="A7:B7"/>
  </mergeCells>
  <conditionalFormatting sqref="A17:I30">
    <cfRule type="notContainsBlanks" dxfId="56" priority="3">
      <formula>LEN(TRIM(A17))&gt;0</formula>
    </cfRule>
  </conditionalFormatting>
  <conditionalFormatting sqref="A17:A1048576">
    <cfRule type="duplicateValues" dxfId="55" priority="2"/>
  </conditionalFormatting>
  <conditionalFormatting sqref="A1:A9 A16:A1048576">
    <cfRule type="duplicateValues" dxfId="54" priority="1"/>
  </conditionalFormatting>
  <hyperlinks>
    <hyperlink ref="A7" r:id="rId1" xr:uid="{BF86CCA6-C554-4BB8-B214-853C43955B0B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89D98-D250-4384-8EB8-25CCF965F404}">
  <dimension ref="A1:K33"/>
  <sheetViews>
    <sheetView showGridLines="0" view="pageBreakPreview" topLeftCell="A10" zoomScale="60" zoomScaleNormal="100" workbookViewId="0">
      <selection activeCell="A20" sqref="A20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69"/>
    </row>
    <row r="2" spans="1:1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69"/>
    </row>
    <row r="3" spans="1:11" ht="24" customHeight="1" thickTop="1">
      <c r="A3" s="478" t="s">
        <v>153</v>
      </c>
      <c r="B3" s="479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1" ht="24" customHeight="1">
      <c r="A4" s="480" t="s">
        <v>154</v>
      </c>
      <c r="B4" s="481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1" ht="24" customHeight="1">
      <c r="A5" s="480" t="s">
        <v>155</v>
      </c>
      <c r="B5" s="481"/>
      <c r="C5" s="15" t="s">
        <v>9</v>
      </c>
      <c r="D5" s="10"/>
      <c r="E5" s="10"/>
      <c r="F5" s="19" t="s">
        <v>14</v>
      </c>
      <c r="G5" s="9"/>
      <c r="H5" s="26"/>
      <c r="I5" s="9"/>
    </row>
    <row r="6" spans="1:11" ht="24" customHeight="1">
      <c r="A6" s="480" t="s">
        <v>156</v>
      </c>
      <c r="B6" s="481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1" ht="24" customHeight="1">
      <c r="A7" s="480" t="s">
        <v>21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</row>
    <row r="8" spans="1:11" ht="24" customHeight="1" thickBot="1">
      <c r="A8" s="474"/>
      <c r="B8" s="475"/>
      <c r="C8" s="6"/>
      <c r="D8" s="7" t="s">
        <v>185</v>
      </c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s="126" customFormat="1" ht="15.75" thickTop="1">
      <c r="A10" s="109" t="s">
        <v>99</v>
      </c>
      <c r="B10" s="110"/>
      <c r="C10" s="111"/>
      <c r="D10" s="112" t="s">
        <v>100</v>
      </c>
      <c r="E10" s="111"/>
      <c r="F10" s="111"/>
      <c r="G10" s="113"/>
      <c r="H10" s="139"/>
      <c r="I10" s="140"/>
      <c r="J10" s="125"/>
      <c r="K10" s="12"/>
    </row>
    <row r="11" spans="1:11" s="126" customFormat="1" ht="27" customHeight="1">
      <c r="A11" s="180" t="s">
        <v>88</v>
      </c>
      <c r="B11" s="508" t="s">
        <v>186</v>
      </c>
      <c r="C11" s="509"/>
      <c r="D11" s="510" t="s">
        <v>222</v>
      </c>
      <c r="E11" s="511"/>
      <c r="F11" s="511"/>
      <c r="G11" s="512"/>
      <c r="H11" s="135" t="s">
        <v>4</v>
      </c>
      <c r="I11" s="136" t="s">
        <v>4</v>
      </c>
      <c r="J11" s="125"/>
    </row>
    <row r="12" spans="1:11" s="126" customFormat="1">
      <c r="A12" s="114" t="s">
        <v>136</v>
      </c>
      <c r="B12" s="118" t="s">
        <v>183</v>
      </c>
      <c r="C12" s="115"/>
      <c r="D12" s="116"/>
      <c r="E12" s="115"/>
      <c r="F12" s="115"/>
      <c r="G12" s="117"/>
      <c r="H12" s="137" t="s">
        <v>6</v>
      </c>
      <c r="I12" s="138" t="s">
        <v>5</v>
      </c>
      <c r="J12" s="125"/>
    </row>
    <row r="13" spans="1:11" s="126" customFormat="1">
      <c r="A13" s="86" t="s">
        <v>97</v>
      </c>
      <c r="B13" s="118" t="s">
        <v>104</v>
      </c>
      <c r="C13" s="115"/>
      <c r="D13" s="116"/>
      <c r="E13" s="115"/>
      <c r="F13" s="115"/>
      <c r="G13" s="117"/>
      <c r="H13" s="137"/>
      <c r="I13" s="141"/>
      <c r="J13" s="125"/>
    </row>
    <row r="14" spans="1:11" s="126" customFormat="1" ht="15.75" customHeight="1">
      <c r="A14" s="86" t="s">
        <v>89</v>
      </c>
      <c r="B14" s="118" t="s">
        <v>184</v>
      </c>
      <c r="C14" s="115"/>
      <c r="D14" s="116"/>
      <c r="E14" s="115"/>
      <c r="F14" s="115"/>
      <c r="G14" s="117"/>
      <c r="H14" s="88">
        <f>SUM(H16:H33)</f>
        <v>0</v>
      </c>
      <c r="I14" s="127">
        <f>SUM(I16:I33)</f>
        <v>0</v>
      </c>
      <c r="J14" s="125"/>
    </row>
    <row r="15" spans="1:11" s="126" customFormat="1" ht="16.5" customHeight="1" thickBot="1">
      <c r="A15" s="119" t="s">
        <v>98</v>
      </c>
      <c r="B15" s="120" t="s">
        <v>104</v>
      </c>
      <c r="C15" s="121"/>
      <c r="D15" s="122"/>
      <c r="E15" s="121"/>
      <c r="F15" s="121"/>
      <c r="G15" s="123"/>
      <c r="H15" s="124"/>
      <c r="I15" s="128"/>
      <c r="J15" s="125"/>
    </row>
    <row r="16" spans="1:11" s="134" customFormat="1" ht="24" customHeight="1" thickTop="1">
      <c r="A16" s="129" t="s">
        <v>79</v>
      </c>
      <c r="B16" s="129" t="s">
        <v>0</v>
      </c>
      <c r="C16" s="129" t="s">
        <v>3</v>
      </c>
      <c r="D16" s="129" t="s">
        <v>1</v>
      </c>
      <c r="E16" s="108" t="s">
        <v>2</v>
      </c>
      <c r="F16" s="130" t="s">
        <v>20</v>
      </c>
      <c r="G16" s="131" t="s">
        <v>22</v>
      </c>
      <c r="H16" s="132" t="s">
        <v>6</v>
      </c>
      <c r="I16" s="133" t="s">
        <v>4</v>
      </c>
    </row>
    <row r="17" spans="1:9" s="12" customFormat="1" ht="27" customHeight="1">
      <c r="A17" s="212">
        <v>9781546001980</v>
      </c>
      <c r="B17" s="211" t="s">
        <v>238</v>
      </c>
      <c r="C17" s="211" t="s">
        <v>239</v>
      </c>
      <c r="D17" s="186" t="s">
        <v>229</v>
      </c>
      <c r="E17" s="188">
        <v>16.989999999999998</v>
      </c>
      <c r="F17" s="30"/>
      <c r="G17" s="31">
        <v>0.46</v>
      </c>
      <c r="H17" s="32"/>
      <c r="I17" s="33">
        <f>H17*E17*(1-G17)</f>
        <v>0</v>
      </c>
    </row>
    <row r="18" spans="1:9" s="12" customFormat="1" ht="12.75">
      <c r="A18" s="204"/>
      <c r="B18" s="205"/>
      <c r="C18" s="205"/>
      <c r="D18" s="204"/>
      <c r="E18" s="206"/>
      <c r="F18" s="37"/>
      <c r="G18" s="38"/>
      <c r="H18" s="39"/>
      <c r="I18" s="207"/>
    </row>
    <row r="19" spans="1:9" s="12" customFormat="1" ht="12.75">
      <c r="A19" s="204"/>
      <c r="B19" s="208" t="s">
        <v>211</v>
      </c>
      <c r="C19" s="205"/>
      <c r="D19" s="204"/>
      <c r="E19" s="206"/>
      <c r="F19" s="37"/>
      <c r="G19" s="38"/>
      <c r="H19" s="39"/>
      <c r="I19" s="207"/>
    </row>
    <row r="20" spans="1:9" s="12" customFormat="1" ht="12.75">
      <c r="A20" s="204"/>
      <c r="B20" s="208" t="s">
        <v>216</v>
      </c>
      <c r="C20" s="205"/>
      <c r="D20" s="204"/>
      <c r="E20" s="206"/>
      <c r="F20" s="37"/>
      <c r="G20" s="38"/>
      <c r="H20" s="39"/>
      <c r="I20" s="207"/>
    </row>
    <row r="21" spans="1:9" s="12" customFormat="1" ht="12.75">
      <c r="A21" s="204"/>
      <c r="B21" s="208" t="s">
        <v>217</v>
      </c>
      <c r="C21" s="205"/>
      <c r="D21" s="204"/>
      <c r="E21" s="206"/>
      <c r="F21" s="37"/>
      <c r="G21" s="38"/>
      <c r="H21" s="39"/>
      <c r="I21" s="207"/>
    </row>
    <row r="22" spans="1:9" s="12" customFormat="1" ht="12.75">
      <c r="A22" s="204"/>
      <c r="B22" s="208" t="s">
        <v>212</v>
      </c>
      <c r="C22" s="205"/>
      <c r="D22" s="204"/>
      <c r="E22" s="206"/>
      <c r="F22" s="37"/>
      <c r="G22" s="38"/>
      <c r="H22" s="39"/>
      <c r="I22" s="207"/>
    </row>
    <row r="23" spans="1:9" s="12" customFormat="1" ht="8.25" customHeight="1">
      <c r="A23" s="204"/>
      <c r="C23" s="205"/>
      <c r="D23" s="204"/>
      <c r="E23" s="206"/>
      <c r="F23" s="37"/>
      <c r="G23" s="38"/>
      <c r="H23" s="39"/>
      <c r="I23" s="207"/>
    </row>
    <row r="24" spans="1:9" s="12" customFormat="1" ht="12.75">
      <c r="A24" s="204"/>
      <c r="B24" s="12" t="s">
        <v>210</v>
      </c>
      <c r="C24" s="205"/>
      <c r="D24" s="204"/>
      <c r="E24" s="206"/>
      <c r="F24" s="37"/>
      <c r="G24" s="38"/>
      <c r="H24" s="39"/>
      <c r="I24" s="207"/>
    </row>
    <row r="25" spans="1:9" s="12" customFormat="1" ht="12.75">
      <c r="A25" s="204"/>
      <c r="B25" s="12" t="s">
        <v>212</v>
      </c>
      <c r="C25" s="205"/>
      <c r="D25" s="204"/>
      <c r="E25" s="206"/>
      <c r="F25" s="37"/>
      <c r="G25" s="38"/>
      <c r="H25" s="39"/>
      <c r="I25" s="207"/>
    </row>
    <row r="26" spans="1:9" s="12" customFormat="1" ht="12.75">
      <c r="A26" s="204"/>
      <c r="B26" s="12" t="s">
        <v>215</v>
      </c>
      <c r="C26" s="205"/>
      <c r="D26" s="204"/>
      <c r="E26" s="206"/>
      <c r="F26" s="37"/>
      <c r="G26" s="38"/>
      <c r="H26" s="39"/>
      <c r="I26" s="207"/>
    </row>
    <row r="27" spans="1:9" s="12" customFormat="1" ht="12.75">
      <c r="A27" s="204"/>
      <c r="B27" s="12" t="s">
        <v>214</v>
      </c>
      <c r="C27" s="205"/>
      <c r="D27" s="204"/>
      <c r="E27" s="206"/>
      <c r="F27" s="37"/>
      <c r="G27" s="38"/>
      <c r="H27" s="39"/>
      <c r="I27" s="207"/>
    </row>
    <row r="28" spans="1:9" s="12" customFormat="1" ht="12.75">
      <c r="A28" s="204"/>
      <c r="B28" s="12" t="s">
        <v>213</v>
      </c>
      <c r="C28" s="205"/>
      <c r="D28" s="204"/>
      <c r="E28" s="206"/>
      <c r="F28" s="37"/>
      <c r="G28" s="38"/>
      <c r="H28" s="39"/>
      <c r="I28" s="207"/>
    </row>
    <row r="29" spans="1:9" s="12" customFormat="1" ht="12.75">
      <c r="A29" s="204"/>
      <c r="B29" s="12" t="s">
        <v>221</v>
      </c>
      <c r="C29" s="205"/>
      <c r="D29" s="204"/>
      <c r="E29" s="206"/>
      <c r="F29" s="37"/>
      <c r="G29" s="38"/>
      <c r="H29" s="39"/>
      <c r="I29" s="207"/>
    </row>
    <row r="30" spans="1:9" s="12" customFormat="1" ht="9.75" customHeight="1">
      <c r="A30" s="204"/>
      <c r="B30" s="12" t="s">
        <v>209</v>
      </c>
      <c r="C30" s="205"/>
      <c r="D30" s="204"/>
      <c r="E30" s="206"/>
      <c r="F30" s="37"/>
      <c r="G30" s="38"/>
      <c r="H30" s="39"/>
      <c r="I30" s="207"/>
    </row>
    <row r="31" spans="1:9" s="12" customFormat="1" ht="13.5" customHeight="1">
      <c r="A31" s="204"/>
      <c r="B31" s="12" t="s">
        <v>218</v>
      </c>
      <c r="C31" s="205"/>
      <c r="D31" s="204"/>
      <c r="E31" s="206"/>
      <c r="F31" s="37"/>
      <c r="G31" s="38"/>
      <c r="H31" s="39"/>
      <c r="I31" s="207"/>
    </row>
    <row r="32" spans="1:9" s="12" customFormat="1" ht="12.75">
      <c r="A32" s="204"/>
      <c r="B32" s="12" t="s">
        <v>219</v>
      </c>
      <c r="C32" s="205"/>
      <c r="D32" s="204"/>
      <c r="E32" s="206"/>
      <c r="F32" s="37"/>
      <c r="G32" s="38"/>
      <c r="H32" s="39"/>
      <c r="I32" s="207"/>
    </row>
    <row r="33" spans="1:9" s="12" customFormat="1" ht="12.75">
      <c r="A33" s="204"/>
      <c r="B33" s="12" t="s">
        <v>220</v>
      </c>
      <c r="C33" s="205"/>
      <c r="D33" s="204"/>
      <c r="E33" s="206"/>
      <c r="F33" s="37"/>
      <c r="G33" s="38"/>
      <c r="H33" s="39"/>
      <c r="I33" s="207"/>
    </row>
  </sheetData>
  <sheetProtection formatCells="0" formatRows="0" insertRows="0" deleteRows="0"/>
  <mergeCells count="9">
    <mergeCell ref="B11:C11"/>
    <mergeCell ref="A8:B8"/>
    <mergeCell ref="A1:I2"/>
    <mergeCell ref="A3:B3"/>
    <mergeCell ref="A4:B4"/>
    <mergeCell ref="A5:B5"/>
    <mergeCell ref="A6:B6"/>
    <mergeCell ref="A7:B7"/>
    <mergeCell ref="D11:G11"/>
  </mergeCells>
  <conditionalFormatting sqref="A17:I17 A19:A33 C19:H33 A18:H18">
    <cfRule type="notContainsBlanks" dxfId="53" priority="3">
      <formula>LEN(TRIM(A17))&gt;0</formula>
    </cfRule>
  </conditionalFormatting>
  <conditionalFormatting sqref="A17:A1048576">
    <cfRule type="duplicateValues" dxfId="52" priority="2"/>
  </conditionalFormatting>
  <conditionalFormatting sqref="A1:A1048576">
    <cfRule type="duplicateValues" dxfId="51" priority="1"/>
  </conditionalFormatting>
  <printOptions horizontalCentered="1"/>
  <pageMargins left="0.2" right="0.2" top="0.25" bottom="0.5" header="0.3" footer="0.3"/>
  <pageSetup scale="95" orientation="landscape" r:id="rId1"/>
  <headerFooter>
    <oddFooter>&amp;C&amp;"-,Regular"&amp;11&amp;A  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B3F7-E88E-4FE7-B818-DDE236C1C704}">
  <dimension ref="A1"/>
  <sheetViews>
    <sheetView topLeftCell="C1" zoomScaleNormal="100" workbookViewId="0">
      <selection activeCell="V33" sqref="V33"/>
    </sheetView>
  </sheetViews>
  <sheetFormatPr defaultRowHeight="15"/>
  <sheetData/>
  <printOptions horizontalCentered="1"/>
  <pageMargins left="0.25" right="0.25" top="0.75" bottom="0.75" header="0.3" footer="0.3"/>
  <pageSetup scale="110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4AAD-37C6-4021-A6C7-CE12BCA7A9DF}">
  <dimension ref="A1:K102"/>
  <sheetViews>
    <sheetView showGridLines="0" zoomScaleNormal="100" workbookViewId="0">
      <selection activeCell="D11" sqref="D11:G12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1" ht="24" customHeight="1" thickTop="1">
      <c r="A3" s="478" t="s">
        <v>157</v>
      </c>
      <c r="B3" s="479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1" ht="24" customHeight="1">
      <c r="A4" s="480" t="s">
        <v>158</v>
      </c>
      <c r="B4" s="481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1" ht="24" customHeight="1">
      <c r="A5" s="480" t="s">
        <v>159</v>
      </c>
      <c r="B5" s="481"/>
      <c r="C5" s="15" t="s">
        <v>9</v>
      </c>
      <c r="D5" s="10"/>
      <c r="E5" s="10"/>
      <c r="F5" s="19" t="s">
        <v>14</v>
      </c>
      <c r="G5" s="9"/>
      <c r="H5" s="26"/>
      <c r="I5" s="9"/>
      <c r="K5" s="477"/>
    </row>
    <row r="6" spans="1:11" ht="24" customHeight="1">
      <c r="A6" s="480" t="s">
        <v>160</v>
      </c>
      <c r="B6" s="481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1" ht="24" customHeight="1">
      <c r="A7" s="480" t="s">
        <v>21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1" ht="24" customHeight="1" thickBot="1">
      <c r="A8" s="474"/>
      <c r="B8" s="475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s="126" customFormat="1" ht="15.75" thickTop="1">
      <c r="A10" s="109" t="s">
        <v>99</v>
      </c>
      <c r="B10" s="110"/>
      <c r="C10" s="111"/>
      <c r="D10" s="112" t="s">
        <v>100</v>
      </c>
      <c r="E10" s="111"/>
      <c r="F10" s="111"/>
      <c r="G10" s="113"/>
      <c r="H10" s="139"/>
      <c r="I10" s="140"/>
      <c r="J10" s="125"/>
    </row>
    <row r="11" spans="1:11" s="126" customFormat="1">
      <c r="A11" s="114" t="s">
        <v>88</v>
      </c>
      <c r="B11" s="197">
        <v>0.5</v>
      </c>
      <c r="C11" s="115"/>
      <c r="D11" s="510" t="s">
        <v>196</v>
      </c>
      <c r="E11" s="519"/>
      <c r="F11" s="519"/>
      <c r="G11" s="520"/>
      <c r="H11" s="135" t="s">
        <v>4</v>
      </c>
      <c r="I11" s="136" t="s">
        <v>4</v>
      </c>
      <c r="J11" s="125"/>
    </row>
    <row r="12" spans="1:11" s="126" customFormat="1">
      <c r="A12" s="114" t="s">
        <v>136</v>
      </c>
      <c r="B12" s="118" t="s">
        <v>195</v>
      </c>
      <c r="C12" s="115"/>
      <c r="D12" s="521"/>
      <c r="E12" s="519"/>
      <c r="F12" s="519"/>
      <c r="G12" s="520"/>
      <c r="H12" s="137" t="s">
        <v>6</v>
      </c>
      <c r="I12" s="138" t="s">
        <v>5</v>
      </c>
      <c r="J12" s="125"/>
    </row>
    <row r="13" spans="1:11" s="126" customFormat="1" ht="15.75" customHeight="1">
      <c r="A13" s="86" t="s">
        <v>97</v>
      </c>
      <c r="B13" s="118" t="s">
        <v>142</v>
      </c>
      <c r="C13" s="115"/>
      <c r="D13" s="513" t="s">
        <v>250</v>
      </c>
      <c r="E13" s="514"/>
      <c r="F13" s="514"/>
      <c r="G13" s="515"/>
      <c r="H13" s="137"/>
      <c r="I13" s="141"/>
      <c r="J13" s="125"/>
    </row>
    <row r="14" spans="1:11" s="126" customFormat="1" ht="15.75" customHeight="1">
      <c r="A14" s="86" t="s">
        <v>89</v>
      </c>
      <c r="B14" s="118" t="s">
        <v>107</v>
      </c>
      <c r="C14" s="115"/>
      <c r="D14" s="513"/>
      <c r="E14" s="514"/>
      <c r="F14" s="514"/>
      <c r="G14" s="515"/>
      <c r="H14" s="88">
        <f>SUM(H16:H101)</f>
        <v>0</v>
      </c>
      <c r="I14" s="127">
        <f>SUM(I16:I101)</f>
        <v>0</v>
      </c>
      <c r="J14" s="125"/>
    </row>
    <row r="15" spans="1:11" s="126" customFormat="1" ht="16.5" customHeight="1" thickBot="1">
      <c r="A15" s="119" t="s">
        <v>98</v>
      </c>
      <c r="B15" s="120" t="s">
        <v>142</v>
      </c>
      <c r="C15" s="121"/>
      <c r="D15" s="516"/>
      <c r="E15" s="517"/>
      <c r="F15" s="517"/>
      <c r="G15" s="518"/>
      <c r="H15" s="124"/>
      <c r="I15" s="128"/>
      <c r="J15" s="125"/>
    </row>
    <row r="16" spans="1:11" s="134" customFormat="1" ht="24" customHeight="1" thickTop="1">
      <c r="A16" s="198" t="s">
        <v>79</v>
      </c>
      <c r="B16" s="198" t="s">
        <v>0</v>
      </c>
      <c r="C16" s="198" t="s">
        <v>3</v>
      </c>
      <c r="D16" s="199" t="s">
        <v>246</v>
      </c>
      <c r="E16" s="200" t="s">
        <v>2</v>
      </c>
      <c r="F16" s="201" t="s">
        <v>20</v>
      </c>
      <c r="G16" s="202" t="s">
        <v>22</v>
      </c>
      <c r="H16" s="203" t="s">
        <v>6</v>
      </c>
      <c r="I16" s="200" t="s">
        <v>4</v>
      </c>
    </row>
    <row r="17" spans="1:9" s="220" customFormat="1" ht="24" customHeight="1">
      <c r="A17" s="215">
        <v>9781737079613</v>
      </c>
      <c r="B17" s="221" t="s">
        <v>351</v>
      </c>
      <c r="C17" s="221" t="s">
        <v>352</v>
      </c>
      <c r="D17" s="216" t="s">
        <v>229</v>
      </c>
      <c r="E17" s="217">
        <v>24.95</v>
      </c>
      <c r="F17" s="218"/>
      <c r="G17" s="219"/>
      <c r="H17" s="215"/>
      <c r="I17" s="217"/>
    </row>
    <row r="18" spans="1:9" s="12" customFormat="1" ht="15" customHeight="1">
      <c r="A18" s="27" t="s">
        <v>247</v>
      </c>
      <c r="B18" s="28" t="s">
        <v>245</v>
      </c>
      <c r="C18" s="28" t="s">
        <v>248</v>
      </c>
      <c r="D18" s="27" t="s">
        <v>249</v>
      </c>
      <c r="E18" s="29">
        <v>34.950000000000003</v>
      </c>
      <c r="F18" s="30"/>
      <c r="G18" s="30">
        <v>0.45</v>
      </c>
      <c r="H18" s="32"/>
      <c r="I18" s="33">
        <f t="shared" ref="I18:I82" si="0">H18*E18*(1-G18)</f>
        <v>0</v>
      </c>
    </row>
    <row r="19" spans="1:9" s="12" customFormat="1" ht="15" hidden="1" customHeight="1">
      <c r="A19" s="27"/>
      <c r="B19" s="28"/>
      <c r="C19" s="28"/>
      <c r="D19" s="27"/>
      <c r="E19" s="29"/>
      <c r="F19" s="30"/>
      <c r="G19" s="31"/>
      <c r="H19" s="32"/>
      <c r="I19" s="33"/>
    </row>
    <row r="20" spans="1:9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</row>
    <row r="21" spans="1:9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</row>
    <row r="28" spans="1:9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</row>
    <row r="29" spans="1:9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</row>
    <row r="30" spans="1:9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</row>
    <row r="31" spans="1:9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</row>
    <row r="32" spans="1:9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</row>
    <row r="33" spans="1:9" s="12" customFormat="1" ht="12.75" hidden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</row>
    <row r="34" spans="1:9" s="12" customFormat="1" ht="12.75" hidden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</row>
    <row r="35" spans="1:9" s="12" customFormat="1" ht="12.75" hidden="1">
      <c r="A35" s="34"/>
      <c r="B35" s="13"/>
      <c r="C35" s="13"/>
      <c r="D35" s="35"/>
      <c r="E35" s="36"/>
      <c r="F35" s="37"/>
      <c r="G35" s="38"/>
      <c r="H35" s="39"/>
      <c r="I35" s="40">
        <f t="shared" si="0"/>
        <v>0</v>
      </c>
    </row>
    <row r="36" spans="1:9" s="12" customFormat="1" ht="12.75" hidden="1">
      <c r="A36" s="34"/>
      <c r="B36" s="13"/>
      <c r="C36" s="13"/>
      <c r="D36" s="35"/>
      <c r="E36" s="36"/>
      <c r="F36" s="37"/>
      <c r="G36" s="38"/>
      <c r="H36" s="39"/>
      <c r="I36" s="40">
        <f t="shared" si="0"/>
        <v>0</v>
      </c>
    </row>
    <row r="37" spans="1:9" s="12" customFormat="1" ht="12.75" hidden="1">
      <c r="A37" s="34"/>
      <c r="B37" s="13"/>
      <c r="C37" s="13"/>
      <c r="D37" s="35"/>
      <c r="E37" s="36"/>
      <c r="F37" s="37"/>
      <c r="G37" s="38"/>
      <c r="H37" s="39"/>
      <c r="I37" s="40">
        <f t="shared" si="0"/>
        <v>0</v>
      </c>
    </row>
    <row r="38" spans="1:9" s="12" customFormat="1" ht="12.75" hidden="1">
      <c r="A38" s="34"/>
      <c r="B38" s="13"/>
      <c r="C38" s="13"/>
      <c r="D38" s="35"/>
      <c r="E38" s="36"/>
      <c r="F38" s="37"/>
      <c r="G38" s="38"/>
      <c r="H38" s="39"/>
      <c r="I38" s="40">
        <f t="shared" si="0"/>
        <v>0</v>
      </c>
    </row>
    <row r="39" spans="1:9" s="12" customFormat="1" ht="12.75" hidden="1">
      <c r="A39" s="34"/>
      <c r="B39" s="13"/>
      <c r="C39" s="13"/>
      <c r="D39" s="35"/>
      <c r="E39" s="36"/>
      <c r="F39" s="37"/>
      <c r="G39" s="38"/>
      <c r="H39" s="39"/>
      <c r="I39" s="40">
        <f t="shared" si="0"/>
        <v>0</v>
      </c>
    </row>
    <row r="40" spans="1:9" s="12" customFormat="1" ht="12.75" hidden="1">
      <c r="A40" s="34"/>
      <c r="B40" s="13"/>
      <c r="C40" s="13"/>
      <c r="D40" s="35"/>
      <c r="E40" s="36"/>
      <c r="F40" s="37"/>
      <c r="G40" s="38"/>
      <c r="H40" s="39"/>
      <c r="I40" s="40">
        <f t="shared" si="0"/>
        <v>0</v>
      </c>
    </row>
    <row r="41" spans="1:9" s="12" customFormat="1" ht="12.75" hidden="1">
      <c r="A41" s="34"/>
      <c r="B41" s="13"/>
      <c r="C41" s="13"/>
      <c r="D41" s="35"/>
      <c r="E41" s="36"/>
      <c r="F41" s="37"/>
      <c r="G41" s="38"/>
      <c r="H41" s="39"/>
      <c r="I41" s="40">
        <f t="shared" si="0"/>
        <v>0</v>
      </c>
    </row>
    <row r="42" spans="1:9" s="12" customFormat="1" ht="12.75" hidden="1">
      <c r="A42" s="34"/>
      <c r="B42" s="13"/>
      <c r="C42" s="13"/>
      <c r="D42" s="35"/>
      <c r="E42" s="36"/>
      <c r="F42" s="37"/>
      <c r="G42" s="38"/>
      <c r="H42" s="39"/>
      <c r="I42" s="40">
        <f t="shared" si="0"/>
        <v>0</v>
      </c>
    </row>
    <row r="43" spans="1:9" s="12" customFormat="1" ht="12.75" hidden="1">
      <c r="A43" s="34"/>
      <c r="B43" s="13"/>
      <c r="C43" s="13"/>
      <c r="D43" s="35"/>
      <c r="E43" s="36"/>
      <c r="F43" s="37"/>
      <c r="G43" s="38"/>
      <c r="H43" s="39"/>
      <c r="I43" s="40">
        <f t="shared" si="0"/>
        <v>0</v>
      </c>
    </row>
    <row r="44" spans="1:9" s="12" customFormat="1" ht="12.75" hidden="1">
      <c r="A44" s="34"/>
      <c r="B44" s="13"/>
      <c r="C44" s="13"/>
      <c r="D44" s="35"/>
      <c r="E44" s="36"/>
      <c r="F44" s="37"/>
      <c r="G44" s="38"/>
      <c r="H44" s="39"/>
      <c r="I44" s="40">
        <f t="shared" si="0"/>
        <v>0</v>
      </c>
    </row>
    <row r="45" spans="1:9" s="12" customFormat="1" ht="12.75" hidden="1">
      <c r="A45" s="34"/>
      <c r="B45" s="13"/>
      <c r="C45" s="13"/>
      <c r="D45" s="35"/>
      <c r="E45" s="36"/>
      <c r="F45" s="37"/>
      <c r="G45" s="38"/>
      <c r="H45" s="39"/>
      <c r="I45" s="40">
        <f t="shared" si="0"/>
        <v>0</v>
      </c>
    </row>
    <row r="46" spans="1:9" s="12" customFormat="1" ht="12.75" hidden="1">
      <c r="A46" s="34"/>
      <c r="B46" s="13"/>
      <c r="C46" s="13"/>
      <c r="D46" s="35"/>
      <c r="E46" s="36"/>
      <c r="F46" s="37"/>
      <c r="G46" s="38"/>
      <c r="H46" s="39"/>
      <c r="I46" s="40">
        <f t="shared" si="0"/>
        <v>0</v>
      </c>
    </row>
    <row r="47" spans="1:9" s="12" customFormat="1" ht="12.75" hidden="1">
      <c r="A47" s="34"/>
      <c r="B47" s="13"/>
      <c r="C47" s="13"/>
      <c r="D47" s="35"/>
      <c r="E47" s="36"/>
      <c r="F47" s="37"/>
      <c r="G47" s="38"/>
      <c r="H47" s="39"/>
      <c r="I47" s="40">
        <f t="shared" si="0"/>
        <v>0</v>
      </c>
    </row>
    <row r="48" spans="1:9" s="12" customFormat="1" ht="12.75" hidden="1">
      <c r="A48" s="34"/>
      <c r="B48" s="13"/>
      <c r="C48" s="13"/>
      <c r="D48" s="35"/>
      <c r="E48" s="36"/>
      <c r="F48" s="37"/>
      <c r="G48" s="38"/>
      <c r="H48" s="39"/>
      <c r="I48" s="40">
        <f t="shared" si="0"/>
        <v>0</v>
      </c>
    </row>
    <row r="49" spans="1:9" s="12" customFormat="1" ht="12.75" hidden="1">
      <c r="A49" s="34"/>
      <c r="B49" s="13"/>
      <c r="C49" s="13"/>
      <c r="D49" s="35"/>
      <c r="E49" s="36"/>
      <c r="F49" s="37"/>
      <c r="G49" s="38"/>
      <c r="H49" s="39"/>
      <c r="I49" s="40">
        <f t="shared" si="0"/>
        <v>0</v>
      </c>
    </row>
    <row r="50" spans="1:9" s="12" customFormat="1" ht="12.75" hidden="1">
      <c r="A50" s="34"/>
      <c r="B50" s="13"/>
      <c r="C50" s="13"/>
      <c r="D50" s="35"/>
      <c r="E50" s="36"/>
      <c r="F50" s="37"/>
      <c r="G50" s="38"/>
      <c r="H50" s="39"/>
      <c r="I50" s="40">
        <f t="shared" si="0"/>
        <v>0</v>
      </c>
    </row>
    <row r="51" spans="1:9" s="12" customFormat="1" ht="12.75" hidden="1">
      <c r="A51" s="34"/>
      <c r="B51" s="13"/>
      <c r="C51" s="13"/>
      <c r="D51" s="35"/>
      <c r="E51" s="36"/>
      <c r="F51" s="37"/>
      <c r="G51" s="38"/>
      <c r="H51" s="39"/>
      <c r="I51" s="40">
        <f t="shared" si="0"/>
        <v>0</v>
      </c>
    </row>
    <row r="52" spans="1:9" s="12" customFormat="1" ht="12.75" hidden="1">
      <c r="A52" s="34"/>
      <c r="B52" s="13"/>
      <c r="C52" s="13"/>
      <c r="D52" s="35"/>
      <c r="E52" s="36"/>
      <c r="F52" s="37"/>
      <c r="G52" s="38"/>
      <c r="H52" s="39"/>
      <c r="I52" s="40">
        <f t="shared" si="0"/>
        <v>0</v>
      </c>
    </row>
    <row r="53" spans="1:9" s="12" customFormat="1" ht="12.75" hidden="1">
      <c r="A53" s="34"/>
      <c r="B53" s="13"/>
      <c r="C53" s="13"/>
      <c r="D53" s="35"/>
      <c r="E53" s="36"/>
      <c r="F53" s="37"/>
      <c r="G53" s="38"/>
      <c r="H53" s="39"/>
      <c r="I53" s="40">
        <f t="shared" si="0"/>
        <v>0</v>
      </c>
    </row>
    <row r="54" spans="1:9" s="12" customFormat="1" ht="12.75" hidden="1">
      <c r="A54" s="34"/>
      <c r="B54" s="13"/>
      <c r="C54" s="13"/>
      <c r="D54" s="35"/>
      <c r="E54" s="36"/>
      <c r="F54" s="37"/>
      <c r="G54" s="38"/>
      <c r="H54" s="39"/>
      <c r="I54" s="40">
        <f t="shared" si="0"/>
        <v>0</v>
      </c>
    </row>
    <row r="55" spans="1:9" s="12" customFormat="1" ht="12.75" hidden="1">
      <c r="A55" s="34"/>
      <c r="B55" s="13"/>
      <c r="C55" s="13"/>
      <c r="D55" s="35"/>
      <c r="E55" s="36"/>
      <c r="F55" s="37"/>
      <c r="G55" s="38"/>
      <c r="H55" s="39"/>
      <c r="I55" s="40">
        <f t="shared" si="0"/>
        <v>0</v>
      </c>
    </row>
    <row r="56" spans="1:9" s="12" customFormat="1" ht="12.75" hidden="1">
      <c r="A56" s="34"/>
      <c r="B56" s="13"/>
      <c r="C56" s="13"/>
      <c r="D56" s="35"/>
      <c r="E56" s="36"/>
      <c r="F56" s="37"/>
      <c r="G56" s="38"/>
      <c r="H56" s="39"/>
      <c r="I56" s="40">
        <f t="shared" si="0"/>
        <v>0</v>
      </c>
    </row>
    <row r="57" spans="1:9" s="12" customFormat="1" ht="12.75" hidden="1">
      <c r="A57" s="34"/>
      <c r="B57" s="13"/>
      <c r="C57" s="13"/>
      <c r="D57" s="35"/>
      <c r="E57" s="36"/>
      <c r="F57" s="37"/>
      <c r="G57" s="38"/>
      <c r="H57" s="39"/>
      <c r="I57" s="40">
        <f t="shared" si="0"/>
        <v>0</v>
      </c>
    </row>
    <row r="58" spans="1:9" s="12" customFormat="1" ht="12.75" hidden="1">
      <c r="A58" s="34"/>
      <c r="B58" s="13"/>
      <c r="C58" s="13"/>
      <c r="D58" s="35"/>
      <c r="E58" s="36"/>
      <c r="F58" s="37"/>
      <c r="G58" s="38"/>
      <c r="H58" s="39"/>
      <c r="I58" s="40">
        <f t="shared" si="0"/>
        <v>0</v>
      </c>
    </row>
    <row r="59" spans="1:9" s="12" customFormat="1" ht="12.75" hidden="1">
      <c r="A59" s="34"/>
      <c r="B59" s="13"/>
      <c r="C59" s="13"/>
      <c r="D59" s="35"/>
      <c r="E59" s="36"/>
      <c r="F59" s="37"/>
      <c r="G59" s="38"/>
      <c r="H59" s="39"/>
      <c r="I59" s="40">
        <f t="shared" si="0"/>
        <v>0</v>
      </c>
    </row>
    <row r="60" spans="1:9" s="12" customFormat="1" ht="12.75" hidden="1">
      <c r="A60" s="34"/>
      <c r="B60" s="13"/>
      <c r="C60" s="13"/>
      <c r="D60" s="35"/>
      <c r="E60" s="36"/>
      <c r="F60" s="37"/>
      <c r="G60" s="38"/>
      <c r="H60" s="39"/>
      <c r="I60" s="40">
        <f t="shared" si="0"/>
        <v>0</v>
      </c>
    </row>
    <row r="61" spans="1:9" s="12" customFormat="1" ht="12.75" hidden="1">
      <c r="A61" s="34"/>
      <c r="B61" s="13"/>
      <c r="C61" s="13"/>
      <c r="D61" s="35"/>
      <c r="E61" s="36"/>
      <c r="F61" s="37"/>
      <c r="G61" s="38"/>
      <c r="H61" s="39"/>
      <c r="I61" s="40">
        <f t="shared" si="0"/>
        <v>0</v>
      </c>
    </row>
    <row r="62" spans="1:9" s="12" customFormat="1" ht="12.75" hidden="1">
      <c r="A62" s="34"/>
      <c r="B62" s="13"/>
      <c r="C62" s="13"/>
      <c r="D62" s="35"/>
      <c r="E62" s="36"/>
      <c r="F62" s="37"/>
      <c r="G62" s="38"/>
      <c r="H62" s="39"/>
      <c r="I62" s="40">
        <f t="shared" si="0"/>
        <v>0</v>
      </c>
    </row>
    <row r="63" spans="1:9" s="12" customFormat="1" ht="12.75" hidden="1">
      <c r="A63" s="34"/>
      <c r="B63" s="13"/>
      <c r="C63" s="13"/>
      <c r="D63" s="35"/>
      <c r="E63" s="36"/>
      <c r="F63" s="37"/>
      <c r="G63" s="38"/>
      <c r="H63" s="39"/>
      <c r="I63" s="40">
        <f t="shared" si="0"/>
        <v>0</v>
      </c>
    </row>
    <row r="64" spans="1:9" s="12" customFormat="1" ht="12.75" hidden="1">
      <c r="A64" s="34"/>
      <c r="B64" s="13"/>
      <c r="C64" s="13"/>
      <c r="D64" s="35"/>
      <c r="E64" s="36"/>
      <c r="F64" s="37"/>
      <c r="G64" s="38"/>
      <c r="H64" s="39"/>
      <c r="I64" s="40">
        <f t="shared" si="0"/>
        <v>0</v>
      </c>
    </row>
    <row r="65" spans="1:9" s="12" customFormat="1" ht="12.75" hidden="1">
      <c r="A65" s="34"/>
      <c r="B65" s="13"/>
      <c r="C65" s="13"/>
      <c r="D65" s="35"/>
      <c r="E65" s="36"/>
      <c r="F65" s="37"/>
      <c r="G65" s="38"/>
      <c r="H65" s="39"/>
      <c r="I65" s="40">
        <f t="shared" si="0"/>
        <v>0</v>
      </c>
    </row>
    <row r="66" spans="1:9" s="41" customFormat="1" ht="12.75" hidden="1">
      <c r="A66" s="34"/>
      <c r="B66" s="1"/>
      <c r="C66" s="1"/>
      <c r="D66" s="2"/>
      <c r="E66" s="14"/>
      <c r="F66" s="37"/>
      <c r="G66" s="38"/>
      <c r="H66" s="39"/>
      <c r="I66" s="40">
        <f t="shared" si="0"/>
        <v>0</v>
      </c>
    </row>
    <row r="67" spans="1:9" s="41" customFormat="1" ht="12.75" hidden="1">
      <c r="A67" s="34"/>
      <c r="B67" s="1"/>
      <c r="C67" s="1"/>
      <c r="D67" s="2"/>
      <c r="E67" s="14"/>
      <c r="F67" s="37"/>
      <c r="G67" s="38"/>
      <c r="H67" s="39"/>
      <c r="I67" s="40">
        <f t="shared" si="0"/>
        <v>0</v>
      </c>
    </row>
    <row r="68" spans="1:9" s="41" customFormat="1" ht="12.75" hidden="1">
      <c r="A68" s="34"/>
      <c r="B68" s="1"/>
      <c r="C68" s="1"/>
      <c r="D68" s="2"/>
      <c r="E68" s="14"/>
      <c r="F68" s="37"/>
      <c r="G68" s="38"/>
      <c r="H68" s="39"/>
      <c r="I68" s="40">
        <f t="shared" si="0"/>
        <v>0</v>
      </c>
    </row>
    <row r="69" spans="1:9" s="41" customFormat="1" ht="12.75" hidden="1">
      <c r="A69" s="34"/>
      <c r="B69" s="1"/>
      <c r="C69" s="1"/>
      <c r="D69" s="2"/>
      <c r="E69" s="14"/>
      <c r="F69" s="37"/>
      <c r="G69" s="38"/>
      <c r="H69" s="39"/>
      <c r="I69" s="40">
        <f t="shared" si="0"/>
        <v>0</v>
      </c>
    </row>
    <row r="70" spans="1:9" s="41" customFormat="1" ht="12.75" hidden="1">
      <c r="A70" s="34"/>
      <c r="B70" s="1"/>
      <c r="C70" s="1"/>
      <c r="D70" s="2"/>
      <c r="E70" s="14"/>
      <c r="F70" s="37"/>
      <c r="G70" s="38"/>
      <c r="H70" s="39"/>
      <c r="I70" s="40">
        <f t="shared" si="0"/>
        <v>0</v>
      </c>
    </row>
    <row r="71" spans="1:9" s="41" customFormat="1" ht="12.75" hidden="1">
      <c r="A71" s="34"/>
      <c r="B71" s="1"/>
      <c r="C71" s="1"/>
      <c r="D71" s="2"/>
      <c r="E71" s="14"/>
      <c r="F71" s="37"/>
      <c r="G71" s="38"/>
      <c r="H71" s="39"/>
      <c r="I71" s="40">
        <f t="shared" si="0"/>
        <v>0</v>
      </c>
    </row>
    <row r="72" spans="1:9" s="41" customFormat="1" ht="12.75" hidden="1">
      <c r="A72" s="34"/>
      <c r="B72" s="1"/>
      <c r="C72" s="1"/>
      <c r="D72" s="2"/>
      <c r="E72" s="14"/>
      <c r="F72" s="37"/>
      <c r="G72" s="38"/>
      <c r="H72" s="39"/>
      <c r="I72" s="40">
        <f t="shared" si="0"/>
        <v>0</v>
      </c>
    </row>
    <row r="73" spans="1:9" s="41" customFormat="1" ht="12.75" hidden="1">
      <c r="A73" s="34"/>
      <c r="B73" s="1"/>
      <c r="C73" s="1"/>
      <c r="D73" s="2"/>
      <c r="E73" s="14"/>
      <c r="F73" s="37"/>
      <c r="G73" s="38"/>
      <c r="H73" s="39"/>
      <c r="I73" s="40">
        <f t="shared" si="0"/>
        <v>0</v>
      </c>
    </row>
    <row r="74" spans="1:9" s="41" customFormat="1" ht="12.75" hidden="1">
      <c r="A74" s="34"/>
      <c r="B74" s="1"/>
      <c r="C74" s="1"/>
      <c r="D74" s="2"/>
      <c r="E74" s="14"/>
      <c r="F74" s="37"/>
      <c r="G74" s="38"/>
      <c r="H74" s="39"/>
      <c r="I74" s="40">
        <f t="shared" si="0"/>
        <v>0</v>
      </c>
    </row>
    <row r="75" spans="1:9" s="41" customFormat="1" ht="12.75" hidden="1">
      <c r="A75" s="34"/>
      <c r="B75" s="1"/>
      <c r="C75" s="1"/>
      <c r="D75" s="2"/>
      <c r="E75" s="14"/>
      <c r="F75" s="37"/>
      <c r="G75" s="38"/>
      <c r="H75" s="39"/>
      <c r="I75" s="40">
        <f t="shared" si="0"/>
        <v>0</v>
      </c>
    </row>
    <row r="76" spans="1:9" s="41" customFormat="1" ht="12.75" hidden="1">
      <c r="A76" s="34"/>
      <c r="B76" s="1"/>
      <c r="C76" s="1"/>
      <c r="D76" s="2"/>
      <c r="E76" s="14"/>
      <c r="F76" s="37"/>
      <c r="G76" s="38"/>
      <c r="H76" s="39"/>
      <c r="I76" s="40">
        <f t="shared" si="0"/>
        <v>0</v>
      </c>
    </row>
    <row r="77" spans="1:9" s="41" customFormat="1" ht="12.75" hidden="1">
      <c r="A77" s="34"/>
      <c r="B77" s="1"/>
      <c r="C77" s="1"/>
      <c r="D77" s="2"/>
      <c r="E77" s="14"/>
      <c r="F77" s="37"/>
      <c r="G77" s="38"/>
      <c r="H77" s="39"/>
      <c r="I77" s="40">
        <f t="shared" si="0"/>
        <v>0</v>
      </c>
    </row>
    <row r="78" spans="1:9" s="41" customFormat="1" ht="12.75" hidden="1">
      <c r="A78" s="34"/>
      <c r="B78" s="1"/>
      <c r="C78" s="1"/>
      <c r="D78" s="2"/>
      <c r="E78" s="14"/>
      <c r="F78" s="37"/>
      <c r="G78" s="38"/>
      <c r="H78" s="39"/>
      <c r="I78" s="40">
        <f t="shared" si="0"/>
        <v>0</v>
      </c>
    </row>
    <row r="79" spans="1:9" s="41" customFormat="1" ht="12.75" hidden="1">
      <c r="A79" s="34"/>
      <c r="B79" s="1"/>
      <c r="C79" s="1"/>
      <c r="D79" s="2"/>
      <c r="E79" s="14"/>
      <c r="F79" s="37"/>
      <c r="G79" s="38"/>
      <c r="H79" s="39"/>
      <c r="I79" s="40">
        <f t="shared" si="0"/>
        <v>0</v>
      </c>
    </row>
    <row r="80" spans="1:9" s="41" customFormat="1" ht="12.75" hidden="1">
      <c r="A80" s="34"/>
      <c r="B80" s="1"/>
      <c r="C80" s="1"/>
      <c r="D80" s="2"/>
      <c r="E80" s="14"/>
      <c r="F80" s="37"/>
      <c r="G80" s="38"/>
      <c r="H80" s="39"/>
      <c r="I80" s="40">
        <f t="shared" si="0"/>
        <v>0</v>
      </c>
    </row>
    <row r="81" spans="1:9" s="41" customFormat="1" ht="12.75" hidden="1">
      <c r="A81" s="34"/>
      <c r="B81" s="1"/>
      <c r="C81" s="1"/>
      <c r="D81" s="2"/>
      <c r="E81" s="14"/>
      <c r="F81" s="37"/>
      <c r="G81" s="38"/>
      <c r="H81" s="39"/>
      <c r="I81" s="40">
        <f t="shared" si="0"/>
        <v>0</v>
      </c>
    </row>
    <row r="82" spans="1:9" s="41" customFormat="1" ht="12.75" hidden="1">
      <c r="A82" s="34"/>
      <c r="B82" s="1"/>
      <c r="C82" s="1"/>
      <c r="D82" s="2"/>
      <c r="E82" s="14"/>
      <c r="F82" s="37"/>
      <c r="G82" s="38"/>
      <c r="H82" s="39"/>
      <c r="I82" s="40">
        <f t="shared" si="0"/>
        <v>0</v>
      </c>
    </row>
    <row r="83" spans="1:9" s="41" customFormat="1" ht="12.75" hidden="1">
      <c r="A83" s="34"/>
      <c r="B83" s="1"/>
      <c r="C83" s="1"/>
      <c r="D83" s="2"/>
      <c r="E83" s="14"/>
      <c r="F83" s="37"/>
      <c r="G83" s="38"/>
      <c r="H83" s="39"/>
      <c r="I83" s="40">
        <f t="shared" ref="I83:I101" si="1">H83*E83*(1-G83)</f>
        <v>0</v>
      </c>
    </row>
    <row r="84" spans="1:9" s="41" customFormat="1" ht="12.75" hidden="1">
      <c r="A84" s="34"/>
      <c r="B84" s="1"/>
      <c r="C84" s="1"/>
      <c r="D84" s="2"/>
      <c r="E84" s="14"/>
      <c r="F84" s="37"/>
      <c r="G84" s="38"/>
      <c r="H84" s="39"/>
      <c r="I84" s="40">
        <f t="shared" si="1"/>
        <v>0</v>
      </c>
    </row>
    <row r="85" spans="1:9" s="41" customFormat="1" ht="12.75" hidden="1">
      <c r="A85" s="34"/>
      <c r="B85" s="1"/>
      <c r="C85" s="1"/>
      <c r="D85" s="2"/>
      <c r="E85" s="14"/>
      <c r="F85" s="37"/>
      <c r="G85" s="38"/>
      <c r="H85" s="39"/>
      <c r="I85" s="40">
        <f t="shared" si="1"/>
        <v>0</v>
      </c>
    </row>
    <row r="86" spans="1:9" s="41" customFormat="1" ht="12.75" hidden="1">
      <c r="A86" s="34"/>
      <c r="B86" s="1"/>
      <c r="C86" s="1"/>
      <c r="D86" s="2"/>
      <c r="E86" s="14"/>
      <c r="F86" s="37"/>
      <c r="G86" s="38"/>
      <c r="H86" s="39"/>
      <c r="I86" s="40">
        <f t="shared" si="1"/>
        <v>0</v>
      </c>
    </row>
    <row r="87" spans="1:9" s="41" customFormat="1" ht="12.75" hidden="1">
      <c r="A87" s="34"/>
      <c r="B87" s="1"/>
      <c r="C87" s="1"/>
      <c r="D87" s="2"/>
      <c r="E87" s="14"/>
      <c r="F87" s="37"/>
      <c r="G87" s="38"/>
      <c r="H87" s="39"/>
      <c r="I87" s="40">
        <f t="shared" si="1"/>
        <v>0</v>
      </c>
    </row>
    <row r="88" spans="1:9" s="41" customFormat="1" ht="12.75" hidden="1">
      <c r="A88" s="34"/>
      <c r="B88" s="1"/>
      <c r="C88" s="1"/>
      <c r="D88" s="2"/>
      <c r="E88" s="14"/>
      <c r="F88" s="37"/>
      <c r="G88" s="38"/>
      <c r="H88" s="39"/>
      <c r="I88" s="40">
        <f t="shared" si="1"/>
        <v>0</v>
      </c>
    </row>
    <row r="89" spans="1:9" hidden="1">
      <c r="A89" s="34"/>
      <c r="F89" s="37"/>
      <c r="G89" s="38"/>
      <c r="H89" s="39"/>
      <c r="I89" s="40">
        <f t="shared" si="1"/>
        <v>0</v>
      </c>
    </row>
    <row r="90" spans="1:9" hidden="1">
      <c r="A90" s="34"/>
      <c r="F90" s="37"/>
      <c r="G90" s="38"/>
      <c r="H90" s="39"/>
      <c r="I90" s="40">
        <f t="shared" si="1"/>
        <v>0</v>
      </c>
    </row>
    <row r="91" spans="1:9" hidden="1">
      <c r="A91" s="34"/>
      <c r="F91" s="37"/>
      <c r="G91" s="38"/>
      <c r="H91" s="39"/>
      <c r="I91" s="40">
        <f t="shared" si="1"/>
        <v>0</v>
      </c>
    </row>
    <row r="92" spans="1:9" hidden="1">
      <c r="A92" s="34"/>
      <c r="F92" s="37"/>
      <c r="G92" s="38"/>
      <c r="H92" s="39"/>
      <c r="I92" s="40">
        <f t="shared" si="1"/>
        <v>0</v>
      </c>
    </row>
    <row r="93" spans="1:9" hidden="1">
      <c r="A93" s="34"/>
      <c r="F93" s="37"/>
      <c r="G93" s="38"/>
      <c r="H93" s="39"/>
      <c r="I93" s="40">
        <f t="shared" si="1"/>
        <v>0</v>
      </c>
    </row>
    <row r="94" spans="1:9" hidden="1">
      <c r="A94" s="34"/>
      <c r="F94" s="37"/>
      <c r="G94" s="38"/>
      <c r="H94" s="39"/>
      <c r="I94" s="40">
        <f t="shared" si="1"/>
        <v>0</v>
      </c>
    </row>
    <row r="95" spans="1:9" hidden="1">
      <c r="A95" s="34"/>
      <c r="F95" s="37"/>
      <c r="G95" s="38"/>
      <c r="H95" s="39"/>
      <c r="I95" s="40">
        <f t="shared" si="1"/>
        <v>0</v>
      </c>
    </row>
    <row r="96" spans="1:9" hidden="1">
      <c r="A96" s="34"/>
      <c r="F96" s="37"/>
      <c r="G96" s="38"/>
      <c r="H96" s="39"/>
      <c r="I96" s="40">
        <f t="shared" si="1"/>
        <v>0</v>
      </c>
    </row>
    <row r="97" spans="1:9" hidden="1">
      <c r="A97" s="34"/>
      <c r="F97" s="37"/>
      <c r="G97" s="38"/>
      <c r="H97" s="39"/>
      <c r="I97" s="40">
        <f t="shared" si="1"/>
        <v>0</v>
      </c>
    </row>
    <row r="98" spans="1:9" hidden="1">
      <c r="A98" s="34"/>
      <c r="F98" s="37"/>
      <c r="G98" s="38"/>
      <c r="H98" s="39"/>
      <c r="I98" s="40">
        <f t="shared" si="1"/>
        <v>0</v>
      </c>
    </row>
    <row r="99" spans="1:9" hidden="1">
      <c r="A99" s="34"/>
      <c r="F99" s="37"/>
      <c r="G99" s="38"/>
      <c r="H99" s="39"/>
      <c r="I99" s="40">
        <f t="shared" si="1"/>
        <v>0</v>
      </c>
    </row>
    <row r="100" spans="1:9" hidden="1">
      <c r="A100" s="34"/>
      <c r="F100" s="37"/>
      <c r="G100" s="38"/>
      <c r="H100" s="39"/>
      <c r="I100" s="40">
        <f t="shared" si="1"/>
        <v>0</v>
      </c>
    </row>
    <row r="101" spans="1:9" hidden="1">
      <c r="A101" s="34"/>
      <c r="F101" s="37"/>
      <c r="G101" s="38"/>
      <c r="H101" s="39"/>
      <c r="I101" s="40">
        <f t="shared" si="1"/>
        <v>0</v>
      </c>
    </row>
    <row r="102" spans="1:9" hidden="1">
      <c r="A102" s="106" t="s">
        <v>91</v>
      </c>
    </row>
  </sheetData>
  <sheetProtection formatCells="0" formatRows="0" insertRows="0" deleteRows="0"/>
  <mergeCells count="10">
    <mergeCell ref="D13:G15"/>
    <mergeCell ref="A8:B8"/>
    <mergeCell ref="D11:G12"/>
    <mergeCell ref="A1:I2"/>
    <mergeCell ref="K1:K7"/>
    <mergeCell ref="A3:B3"/>
    <mergeCell ref="A4:B4"/>
    <mergeCell ref="A5:B5"/>
    <mergeCell ref="A6:B6"/>
    <mergeCell ref="A7:B7"/>
  </mergeCells>
  <conditionalFormatting sqref="A18:I34">
    <cfRule type="notContainsBlanks" dxfId="50" priority="4">
      <formula>LEN(TRIM(A18))&gt;0</formula>
    </cfRule>
  </conditionalFormatting>
  <conditionalFormatting sqref="A18:A1048576">
    <cfRule type="duplicateValues" dxfId="49" priority="3"/>
  </conditionalFormatting>
  <conditionalFormatting sqref="A3:A1048576">
    <cfRule type="duplicateValues" dxfId="48" priority="2"/>
  </conditionalFormatting>
  <conditionalFormatting sqref="A1:A2">
    <cfRule type="duplicateValues" dxfId="47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rowBreaks count="2" manualBreakCount="2">
    <brk id="103" max="8" man="1"/>
    <brk id="167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CEFE-C430-4FE2-94D4-647277ED0ACF}">
  <dimension ref="A1:K30"/>
  <sheetViews>
    <sheetView showGridLines="0" zoomScaleNormal="100" workbookViewId="0">
      <selection activeCell="A4" sqref="A4:B5"/>
    </sheetView>
  </sheetViews>
  <sheetFormatPr defaultRowHeight="15"/>
  <cols>
    <col min="1" max="1" width="11.5546875" style="229" customWidth="1"/>
    <col min="2" max="2" width="26" style="228" customWidth="1"/>
    <col min="3" max="3" width="13.5546875" style="228" bestFit="1" customWidth="1"/>
    <col min="4" max="4" width="8.88671875" style="227"/>
    <col min="5" max="5" width="9" style="223" bestFit="1" customWidth="1"/>
    <col min="6" max="6" width="9" style="226" bestFit="1" customWidth="1"/>
    <col min="7" max="7" width="8.88671875" style="225"/>
    <col min="8" max="8" width="8.88671875" style="224"/>
    <col min="9" max="9" width="8.88671875" style="223"/>
    <col min="10" max="10" width="4.77734375" style="222" customWidth="1"/>
    <col min="11" max="11" width="40.77734375" style="222" customWidth="1"/>
    <col min="12" max="16384" width="8.88671875" style="222"/>
  </cols>
  <sheetData>
    <row r="1" spans="1:11" ht="23.25" customHeight="1">
      <c r="A1" s="534" t="s">
        <v>258</v>
      </c>
      <c r="B1" s="534"/>
      <c r="C1" s="534"/>
      <c r="D1" s="534"/>
      <c r="E1" s="534"/>
      <c r="F1" s="534"/>
      <c r="G1" s="534"/>
      <c r="H1" s="534"/>
      <c r="I1" s="534"/>
      <c r="K1" s="535"/>
    </row>
    <row r="2" spans="1:11" ht="24" customHeight="1" thickBot="1">
      <c r="A2" s="534"/>
      <c r="B2" s="534"/>
      <c r="C2" s="534"/>
      <c r="D2" s="534"/>
      <c r="E2" s="534"/>
      <c r="F2" s="534"/>
      <c r="G2" s="534"/>
      <c r="H2" s="534"/>
      <c r="I2" s="534"/>
      <c r="K2" s="535"/>
    </row>
    <row r="3" spans="1:11" ht="24" customHeight="1" thickTop="1">
      <c r="A3" s="536" t="s">
        <v>372</v>
      </c>
      <c r="B3" s="537"/>
      <c r="C3" s="287" t="s">
        <v>7</v>
      </c>
      <c r="D3" s="286"/>
      <c r="E3" s="286"/>
      <c r="F3" s="285" t="s">
        <v>12</v>
      </c>
      <c r="G3" s="289"/>
      <c r="H3" s="290"/>
      <c r="I3" s="289"/>
      <c r="K3" s="535"/>
    </row>
    <row r="4" spans="1:11" ht="24" customHeight="1">
      <c r="A4" s="538" t="s">
        <v>371</v>
      </c>
      <c r="B4" s="539"/>
      <c r="C4" s="287" t="s">
        <v>8</v>
      </c>
      <c r="D4" s="286"/>
      <c r="E4" s="286"/>
      <c r="F4" s="285" t="s">
        <v>13</v>
      </c>
      <c r="G4" s="283"/>
      <c r="H4" s="284"/>
      <c r="I4" s="283"/>
      <c r="K4" s="535"/>
    </row>
    <row r="5" spans="1:11" ht="24" customHeight="1">
      <c r="A5" s="538" t="s">
        <v>370</v>
      </c>
      <c r="B5" s="539"/>
      <c r="C5" s="287" t="s">
        <v>9</v>
      </c>
      <c r="D5" s="286"/>
      <c r="E5" s="286"/>
      <c r="F5" s="288" t="s">
        <v>14</v>
      </c>
      <c r="G5" s="283"/>
      <c r="H5" s="284"/>
      <c r="I5" s="283"/>
      <c r="K5" s="535"/>
    </row>
    <row r="6" spans="1:11" ht="24" customHeight="1">
      <c r="A6" s="538"/>
      <c r="B6" s="539"/>
      <c r="C6" s="287" t="s">
        <v>10</v>
      </c>
      <c r="D6" s="286"/>
      <c r="E6" s="286"/>
      <c r="F6" s="285" t="s">
        <v>15</v>
      </c>
      <c r="G6" s="283"/>
      <c r="H6" s="284"/>
      <c r="I6" s="283"/>
      <c r="K6" s="535"/>
    </row>
    <row r="7" spans="1:11" ht="24" customHeight="1">
      <c r="A7" s="538"/>
      <c r="B7" s="539"/>
      <c r="C7" s="287" t="s">
        <v>11</v>
      </c>
      <c r="D7" s="286"/>
      <c r="E7" s="286"/>
      <c r="F7" s="285" t="s">
        <v>16</v>
      </c>
      <c r="G7" s="283"/>
      <c r="H7" s="284"/>
      <c r="I7" s="283"/>
      <c r="K7" s="535"/>
    </row>
    <row r="8" spans="1:11" ht="24" customHeight="1" thickBot="1">
      <c r="A8" s="522"/>
      <c r="B8" s="523"/>
      <c r="C8" s="281"/>
      <c r="D8" s="280"/>
      <c r="E8" s="279"/>
      <c r="I8" s="225"/>
    </row>
    <row r="9" spans="1:11" ht="24" customHeight="1" thickTop="1" thickBot="1">
      <c r="A9" s="282"/>
      <c r="B9" s="281"/>
      <c r="C9" s="281"/>
      <c r="D9" s="280"/>
      <c r="E9" s="279"/>
    </row>
    <row r="10" spans="1:11" s="253" customFormat="1" ht="15.75" thickTop="1">
      <c r="A10" s="278" t="s">
        <v>99</v>
      </c>
      <c r="B10" s="277"/>
      <c r="C10" s="275"/>
      <c r="D10" s="276" t="s">
        <v>100</v>
      </c>
      <c r="E10" s="275"/>
      <c r="F10" s="275"/>
      <c r="G10" s="274"/>
      <c r="H10" s="273"/>
      <c r="I10" s="272"/>
      <c r="J10" s="254"/>
    </row>
    <row r="11" spans="1:11" s="253" customFormat="1">
      <c r="A11" s="268" t="s">
        <v>88</v>
      </c>
      <c r="B11" s="271"/>
      <c r="C11" s="262"/>
      <c r="D11" s="524"/>
      <c r="E11" s="525"/>
      <c r="F11" s="525"/>
      <c r="G11" s="526"/>
      <c r="H11" s="270" t="s">
        <v>4</v>
      </c>
      <c r="I11" s="269" t="s">
        <v>4</v>
      </c>
      <c r="J11" s="254"/>
    </row>
    <row r="12" spans="1:11" s="253" customFormat="1">
      <c r="A12" s="268" t="s">
        <v>136</v>
      </c>
      <c r="B12" s="263"/>
      <c r="C12" s="262"/>
      <c r="D12" s="527"/>
      <c r="E12" s="525"/>
      <c r="F12" s="525"/>
      <c r="G12" s="526"/>
      <c r="H12" s="266" t="s">
        <v>6</v>
      </c>
      <c r="I12" s="267" t="s">
        <v>5</v>
      </c>
      <c r="J12" s="254"/>
    </row>
    <row r="13" spans="1:11" s="253" customFormat="1" ht="15.75" customHeight="1">
      <c r="A13" s="264" t="s">
        <v>97</v>
      </c>
      <c r="B13" s="263"/>
      <c r="C13" s="262"/>
      <c r="D13" s="528"/>
      <c r="E13" s="529"/>
      <c r="F13" s="529"/>
      <c r="G13" s="530"/>
      <c r="H13" s="266"/>
      <c r="I13" s="265"/>
      <c r="J13" s="254"/>
    </row>
    <row r="14" spans="1:11" s="253" customFormat="1" ht="15.75" customHeight="1">
      <c r="A14" s="264" t="s">
        <v>89</v>
      </c>
      <c r="B14" s="263"/>
      <c r="C14" s="262"/>
      <c r="D14" s="528"/>
      <c r="E14" s="529"/>
      <c r="F14" s="529"/>
      <c r="G14" s="530"/>
      <c r="H14" s="261">
        <f>SUM(H16:H30)</f>
        <v>0</v>
      </c>
      <c r="I14" s="260">
        <f>SUM(I16:I30)</f>
        <v>0</v>
      </c>
      <c r="J14" s="254"/>
    </row>
    <row r="15" spans="1:11" s="253" customFormat="1" ht="16.5" customHeight="1" thickBot="1">
      <c r="A15" s="259" t="s">
        <v>98</v>
      </c>
      <c r="B15" s="258"/>
      <c r="C15" s="257"/>
      <c r="D15" s="531"/>
      <c r="E15" s="532"/>
      <c r="F15" s="532"/>
      <c r="G15" s="533"/>
      <c r="H15" s="256"/>
      <c r="I15" s="255"/>
      <c r="J15" s="254"/>
    </row>
    <row r="16" spans="1:11" s="246" customFormat="1" ht="24" customHeight="1" thickTop="1">
      <c r="A16" s="252" t="s">
        <v>79</v>
      </c>
      <c r="B16" s="252" t="s">
        <v>0</v>
      </c>
      <c r="C16" s="252" t="s">
        <v>3</v>
      </c>
      <c r="D16" s="251" t="s">
        <v>246</v>
      </c>
      <c r="E16" s="247" t="s">
        <v>2</v>
      </c>
      <c r="F16" s="250" t="s">
        <v>20</v>
      </c>
      <c r="G16" s="249" t="s">
        <v>22</v>
      </c>
      <c r="H16" s="248" t="s">
        <v>6</v>
      </c>
      <c r="I16" s="247" t="s">
        <v>4</v>
      </c>
    </row>
    <row r="17" spans="1:9" s="239" customFormat="1" ht="20.100000000000001" customHeight="1">
      <c r="A17" s="241">
        <v>9781470759575</v>
      </c>
      <c r="B17" s="245" t="s">
        <v>369</v>
      </c>
      <c r="C17" s="245" t="s">
        <v>356</v>
      </c>
      <c r="D17" s="244" t="s">
        <v>229</v>
      </c>
      <c r="E17" s="240">
        <v>39.99</v>
      </c>
      <c r="F17" s="243"/>
      <c r="G17" s="242"/>
      <c r="H17" s="241"/>
      <c r="I17" s="240"/>
    </row>
    <row r="18" spans="1:9" s="230" customFormat="1" ht="20.100000000000001" customHeight="1">
      <c r="A18" s="238">
        <v>9781470742713</v>
      </c>
      <c r="B18" s="237" t="s">
        <v>368</v>
      </c>
      <c r="C18" s="237"/>
      <c r="D18" s="236" t="s">
        <v>197</v>
      </c>
      <c r="E18" s="235">
        <v>34.99</v>
      </c>
      <c r="F18" s="234"/>
      <c r="G18" s="234"/>
      <c r="H18" s="232"/>
      <c r="I18" s="231">
        <f>H18*E18*(1-G18)</f>
        <v>0</v>
      </c>
    </row>
    <row r="19" spans="1:9" s="230" customFormat="1" ht="20.100000000000001" customHeight="1">
      <c r="A19" s="238">
        <v>9781470742706</v>
      </c>
      <c r="B19" s="237" t="s">
        <v>367</v>
      </c>
      <c r="C19" s="237"/>
      <c r="D19" s="236" t="s">
        <v>197</v>
      </c>
      <c r="E19" s="235">
        <v>34.99</v>
      </c>
      <c r="F19" s="234"/>
      <c r="G19" s="233"/>
      <c r="H19" s="232"/>
      <c r="I19" s="231"/>
    </row>
    <row r="20" spans="1:9" s="230" customFormat="1" ht="20.100000000000001" customHeight="1">
      <c r="A20" s="238">
        <v>9781470744854</v>
      </c>
      <c r="B20" s="237" t="s">
        <v>366</v>
      </c>
      <c r="C20" s="237"/>
      <c r="D20" s="236" t="s">
        <v>197</v>
      </c>
      <c r="E20" s="235">
        <v>34.99</v>
      </c>
      <c r="F20" s="234"/>
      <c r="G20" s="233"/>
      <c r="H20" s="232"/>
      <c r="I20" s="231">
        <f t="shared" ref="I20:I30" si="0">H20*E20*(1-G20)</f>
        <v>0</v>
      </c>
    </row>
    <row r="21" spans="1:9" s="230" customFormat="1" ht="20.100000000000001" customHeight="1">
      <c r="A21" s="238">
        <v>9781470744847</v>
      </c>
      <c r="B21" s="237" t="s">
        <v>365</v>
      </c>
      <c r="C21" s="237"/>
      <c r="D21" s="236" t="s">
        <v>197</v>
      </c>
      <c r="E21" s="235">
        <v>34.99</v>
      </c>
      <c r="F21" s="234"/>
      <c r="G21" s="233"/>
      <c r="H21" s="232"/>
      <c r="I21" s="231">
        <f t="shared" si="0"/>
        <v>0</v>
      </c>
    </row>
    <row r="22" spans="1:9" s="230" customFormat="1" ht="20.100000000000001" customHeight="1">
      <c r="A22" s="238">
        <v>9781470743116</v>
      </c>
      <c r="B22" s="237" t="s">
        <v>364</v>
      </c>
      <c r="C22" s="237"/>
      <c r="D22" s="236" t="s">
        <v>229</v>
      </c>
      <c r="E22" s="235">
        <v>24.99</v>
      </c>
      <c r="F22" s="234"/>
      <c r="G22" s="233"/>
      <c r="H22" s="232"/>
      <c r="I22" s="231">
        <f t="shared" si="0"/>
        <v>0</v>
      </c>
    </row>
    <row r="23" spans="1:9" s="230" customFormat="1" ht="20.100000000000001" customHeight="1">
      <c r="A23" s="238">
        <v>9781470759605</v>
      </c>
      <c r="B23" s="237" t="s">
        <v>363</v>
      </c>
      <c r="C23" s="237" t="s">
        <v>362</v>
      </c>
      <c r="D23" s="236" t="s">
        <v>229</v>
      </c>
      <c r="E23" s="235">
        <v>16.989999999999998</v>
      </c>
      <c r="F23" s="234"/>
      <c r="G23" s="233"/>
      <c r="H23" s="232"/>
      <c r="I23" s="231">
        <f t="shared" si="0"/>
        <v>0</v>
      </c>
    </row>
    <row r="24" spans="1:9" s="230" customFormat="1" ht="20.100000000000001" customHeight="1">
      <c r="A24" s="238">
        <v>9781470750299</v>
      </c>
      <c r="B24" s="237" t="s">
        <v>361</v>
      </c>
      <c r="C24" s="237" t="s">
        <v>353</v>
      </c>
      <c r="D24" s="236" t="s">
        <v>229</v>
      </c>
      <c r="E24" s="235">
        <v>7.99</v>
      </c>
      <c r="F24" s="234"/>
      <c r="G24" s="233"/>
      <c r="H24" s="232"/>
      <c r="I24" s="231">
        <f t="shared" si="0"/>
        <v>0</v>
      </c>
    </row>
    <row r="25" spans="1:9" s="230" customFormat="1" ht="20.100000000000001" customHeight="1">
      <c r="A25" s="238">
        <v>1210000321381</v>
      </c>
      <c r="B25" s="237" t="s">
        <v>360</v>
      </c>
      <c r="C25" s="237" t="s">
        <v>353</v>
      </c>
      <c r="D25" s="236" t="s">
        <v>197</v>
      </c>
      <c r="E25" s="235">
        <v>16.989999999999998</v>
      </c>
      <c r="F25" s="234"/>
      <c r="G25" s="233"/>
      <c r="H25" s="232"/>
      <c r="I25" s="231">
        <f t="shared" si="0"/>
        <v>0</v>
      </c>
    </row>
    <row r="26" spans="1:9" s="230" customFormat="1" ht="20.100000000000001" customHeight="1">
      <c r="A26" s="238">
        <v>9781470748616</v>
      </c>
      <c r="B26" s="237" t="s">
        <v>359</v>
      </c>
      <c r="C26" s="237" t="s">
        <v>356</v>
      </c>
      <c r="D26" s="236" t="s">
        <v>229</v>
      </c>
      <c r="E26" s="235">
        <v>19.989999999999998</v>
      </c>
      <c r="F26" s="234"/>
      <c r="G26" s="233"/>
      <c r="H26" s="232"/>
      <c r="I26" s="231">
        <f t="shared" si="0"/>
        <v>0</v>
      </c>
    </row>
    <row r="27" spans="1:9" s="230" customFormat="1" ht="20.100000000000001" customHeight="1">
      <c r="A27" s="238">
        <v>9781470755041</v>
      </c>
      <c r="B27" s="237" t="s">
        <v>358</v>
      </c>
      <c r="C27" s="237" t="s">
        <v>356</v>
      </c>
      <c r="D27" s="236" t="s">
        <v>229</v>
      </c>
      <c r="E27" s="235">
        <v>9.99</v>
      </c>
      <c r="F27" s="234"/>
      <c r="G27" s="233"/>
      <c r="H27" s="232"/>
      <c r="I27" s="231">
        <f t="shared" si="0"/>
        <v>0</v>
      </c>
    </row>
    <row r="28" spans="1:9" s="230" customFormat="1" ht="20.100000000000001" customHeight="1">
      <c r="A28" s="238">
        <v>9781470755027</v>
      </c>
      <c r="B28" s="237" t="s">
        <v>357</v>
      </c>
      <c r="C28" s="237" t="s">
        <v>356</v>
      </c>
      <c r="D28" s="236" t="s">
        <v>229</v>
      </c>
      <c r="E28" s="235">
        <v>9.99</v>
      </c>
      <c r="F28" s="234"/>
      <c r="G28" s="233"/>
      <c r="H28" s="232"/>
      <c r="I28" s="231">
        <f t="shared" si="0"/>
        <v>0</v>
      </c>
    </row>
    <row r="29" spans="1:9" s="230" customFormat="1" ht="20.100000000000001" customHeight="1">
      <c r="A29" s="238">
        <v>9781470748593</v>
      </c>
      <c r="B29" s="237" t="s">
        <v>355</v>
      </c>
      <c r="C29" s="237" t="s">
        <v>353</v>
      </c>
      <c r="D29" s="236" t="s">
        <v>229</v>
      </c>
      <c r="E29" s="235">
        <v>6.99</v>
      </c>
      <c r="F29" s="234"/>
      <c r="G29" s="233"/>
      <c r="H29" s="232"/>
      <c r="I29" s="231">
        <f t="shared" si="0"/>
        <v>0</v>
      </c>
    </row>
    <row r="30" spans="1:9" s="230" customFormat="1" ht="20.100000000000001" customHeight="1">
      <c r="A30" s="238">
        <v>1210000321398</v>
      </c>
      <c r="B30" s="237" t="s">
        <v>354</v>
      </c>
      <c r="C30" s="237" t="s">
        <v>353</v>
      </c>
      <c r="D30" s="236" t="s">
        <v>197</v>
      </c>
      <c r="E30" s="235">
        <v>16.989999999999998</v>
      </c>
      <c r="F30" s="234"/>
      <c r="G30" s="233"/>
      <c r="H30" s="232"/>
      <c r="I30" s="231">
        <f t="shared" si="0"/>
        <v>0</v>
      </c>
    </row>
  </sheetData>
  <sheetProtection formatCells="0" formatRows="0" insertRows="0" deleteRows="0"/>
  <mergeCells count="10">
    <mergeCell ref="A8:B8"/>
    <mergeCell ref="D11:G12"/>
    <mergeCell ref="D13:G15"/>
    <mergeCell ref="A1:I2"/>
    <mergeCell ref="K1:K7"/>
    <mergeCell ref="A3:B3"/>
    <mergeCell ref="A4:B4"/>
    <mergeCell ref="A5:B5"/>
    <mergeCell ref="A6:B6"/>
    <mergeCell ref="A7:B7"/>
  </mergeCells>
  <conditionalFormatting sqref="A18:I30">
    <cfRule type="notContainsBlanks" dxfId="46" priority="4">
      <formula>LEN(TRIM(A18))&gt;0</formula>
    </cfRule>
  </conditionalFormatting>
  <conditionalFormatting sqref="A18:A1048576">
    <cfRule type="duplicateValues" dxfId="45" priority="3"/>
  </conditionalFormatting>
  <conditionalFormatting sqref="A3:A1048576">
    <cfRule type="duplicateValues" dxfId="44" priority="2"/>
  </conditionalFormatting>
  <conditionalFormatting sqref="A1:A2">
    <cfRule type="duplicateValues" dxfId="43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rowBreaks count="2" manualBreakCount="2">
    <brk id="31" max="8" man="1"/>
    <brk id="95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D433C-F022-4AAE-ABCE-084A5FB9C0D4}">
  <dimension ref="A1:L78"/>
  <sheetViews>
    <sheetView view="pageBreakPreview" zoomScale="60" zoomScaleNormal="100" workbookViewId="0">
      <selection activeCell="M20" sqref="M20"/>
    </sheetView>
  </sheetViews>
  <sheetFormatPr defaultRowHeight="15.75"/>
  <cols>
    <col min="1" max="1" width="4.77734375" style="315" bestFit="1" customWidth="1"/>
    <col min="2" max="2" width="15.44140625" style="298" bestFit="1" customWidth="1"/>
    <col min="3" max="3" width="39.6640625" style="298" customWidth="1"/>
    <col min="4" max="4" width="15.6640625" style="315" customWidth="1"/>
    <col min="5" max="5" width="7.88671875" style="392" customWidth="1"/>
    <col min="6" max="6" width="8" style="392" customWidth="1"/>
    <col min="7" max="7" width="7.5546875" style="393" customWidth="1"/>
    <col min="8" max="8" width="1.33203125" style="298" customWidth="1"/>
    <col min="9" max="9" width="8.88671875" style="390"/>
    <col min="10" max="10" width="9.77734375" style="391" bestFit="1" customWidth="1"/>
    <col min="11" max="11" width="8.88671875" style="391"/>
    <col min="12" max="12" width="25.77734375" style="298" customWidth="1"/>
    <col min="13" max="16384" width="8.88671875" style="298"/>
  </cols>
  <sheetData>
    <row r="1" spans="1:11" ht="37.5" customHeight="1" thickBot="1">
      <c r="A1" s="386"/>
      <c r="B1" s="387"/>
      <c r="C1" s="387"/>
      <c r="D1" s="386"/>
      <c r="E1" s="388"/>
      <c r="F1" s="388"/>
      <c r="G1" s="389" t="s">
        <v>466</v>
      </c>
    </row>
    <row r="2" spans="1:11" ht="6.75" customHeight="1"/>
    <row r="3" spans="1:11" ht="18.75" customHeight="1">
      <c r="B3" s="394" t="s">
        <v>467</v>
      </c>
      <c r="C3" s="395" t="str">
        <f>'[1]CUST INFO'!D2</f>
        <v>REP NAME HERE</v>
      </c>
      <c r="D3" s="394" t="s">
        <v>468</v>
      </c>
      <c r="E3" s="541">
        <f>$E$4-15</f>
        <v>44878</v>
      </c>
      <c r="F3" s="541"/>
    </row>
    <row r="4" spans="1:11" ht="18.75" customHeight="1">
      <c r="B4" s="394" t="s">
        <v>469</v>
      </c>
      <c r="C4" s="395"/>
      <c r="D4" s="394" t="s">
        <v>470</v>
      </c>
      <c r="E4" s="541">
        <v>44893</v>
      </c>
      <c r="F4" s="541"/>
    </row>
    <row r="5" spans="1:11" ht="18.75" customHeight="1">
      <c r="B5" s="394" t="s">
        <v>471</v>
      </c>
      <c r="C5" s="395" t="str">
        <f>'[1]CUST INFO'!C7</f>
        <v>CUSTOMER</v>
      </c>
      <c r="D5" s="394" t="s">
        <v>472</v>
      </c>
      <c r="E5" s="541">
        <v>44926</v>
      </c>
      <c r="F5" s="541"/>
    </row>
    <row r="6" spans="1:11" ht="18.75" customHeight="1">
      <c r="B6" s="394" t="s">
        <v>473</v>
      </c>
      <c r="C6" s="396" t="str">
        <f>'[1]CUST INFO'!B7</f>
        <v>CUST #</v>
      </c>
      <c r="D6" s="394" t="s">
        <v>474</v>
      </c>
      <c r="E6" s="542">
        <f>$E$4-15</f>
        <v>44878</v>
      </c>
      <c r="F6" s="542"/>
    </row>
    <row r="7" spans="1:11" ht="18.75" customHeight="1">
      <c r="B7" s="394" t="s">
        <v>475</v>
      </c>
      <c r="C7" s="395" t="str">
        <f>G1</f>
        <v xml:space="preserve">Munce Countdown To Christmas Catalog Catalog </v>
      </c>
      <c r="D7" s="397" t="s">
        <v>476</v>
      </c>
      <c r="E7" s="541">
        <f ca="1">TODAY()</f>
        <v>44860</v>
      </c>
      <c r="F7" s="541"/>
    </row>
    <row r="8" spans="1:11" ht="18.75" customHeight="1">
      <c r="B8" s="394" t="s">
        <v>477</v>
      </c>
      <c r="C8" s="398" t="s">
        <v>478</v>
      </c>
      <c r="D8" s="394" t="s">
        <v>479</v>
      </c>
      <c r="E8" s="543" t="str">
        <f ca="1">IF(E6&gt;=TODAY(),"90 days","NONE")</f>
        <v>90 days</v>
      </c>
      <c r="F8" s="543"/>
    </row>
    <row r="9" spans="1:11" ht="32.25" customHeight="1">
      <c r="A9" s="540" t="s">
        <v>480</v>
      </c>
      <c r="B9" s="540"/>
      <c r="C9" s="540"/>
      <c r="D9" s="540"/>
      <c r="E9" s="540"/>
      <c r="F9" s="540"/>
      <c r="G9" s="540"/>
    </row>
    <row r="10" spans="1:11">
      <c r="A10" s="399" t="s">
        <v>209</v>
      </c>
    </row>
    <row r="11" spans="1:11" thickBot="1">
      <c r="A11" s="400" t="s">
        <v>481</v>
      </c>
      <c r="B11" s="401" t="s">
        <v>79</v>
      </c>
      <c r="C11" s="401" t="s">
        <v>446</v>
      </c>
      <c r="D11" s="401" t="s">
        <v>482</v>
      </c>
      <c r="E11" s="402" t="s">
        <v>483</v>
      </c>
      <c r="F11" s="403" t="s">
        <v>484</v>
      </c>
      <c r="G11" s="404" t="s">
        <v>93</v>
      </c>
      <c r="I11" s="405" t="s">
        <v>485</v>
      </c>
      <c r="J11" s="406" t="s">
        <v>486</v>
      </c>
      <c r="K11" s="407" t="s">
        <v>487</v>
      </c>
    </row>
    <row r="12" spans="1:11">
      <c r="A12" s="294"/>
      <c r="B12" s="296"/>
      <c r="C12" s="408"/>
      <c r="D12" s="294"/>
      <c r="E12" s="409"/>
      <c r="F12" s="409"/>
      <c r="G12" s="410"/>
      <c r="I12" s="411"/>
      <c r="J12" s="412"/>
      <c r="K12" s="412"/>
    </row>
    <row r="13" spans="1:11" s="421" customFormat="1" ht="30">
      <c r="A13" s="383"/>
      <c r="B13" s="413">
        <v>9780310140641</v>
      </c>
      <c r="C13" s="414" t="s">
        <v>488</v>
      </c>
      <c r="D13" s="415" t="s">
        <v>489</v>
      </c>
      <c r="E13" s="416">
        <v>14.99</v>
      </c>
      <c r="F13" s="417" t="s">
        <v>490</v>
      </c>
      <c r="G13" s="418">
        <f>IF(A13&gt;=4,0.55,IF(A13&lt;=3,0.45))</f>
        <v>0.45</v>
      </c>
      <c r="H13" s="298"/>
      <c r="I13" s="419" t="str">
        <f>IF(A13&gt;0,(1-(J13/(E13*0.8))),"")</f>
        <v/>
      </c>
      <c r="J13" s="420" t="str">
        <f t="shared" ref="J13" si="0">IF(A13&gt;0,(E13*(1-G13)),"")</f>
        <v/>
      </c>
      <c r="K13" s="420" t="str">
        <f t="shared" ref="K13" si="1">IF(A13&gt;0,(J13*A13),"")</f>
        <v/>
      </c>
    </row>
    <row r="14" spans="1:11" s="421" customFormat="1" ht="30">
      <c r="A14" s="383"/>
      <c r="B14" s="413">
        <v>9780785231363</v>
      </c>
      <c r="C14" s="414" t="s">
        <v>491</v>
      </c>
      <c r="D14" s="415" t="s">
        <v>489</v>
      </c>
      <c r="E14" s="416">
        <v>18.989999999999998</v>
      </c>
      <c r="F14" s="417" t="s">
        <v>492</v>
      </c>
      <c r="G14" s="418">
        <f>IF(A14&gt;=4,0.64,IF(A14&lt;=3,0.45))</f>
        <v>0.45</v>
      </c>
      <c r="H14" s="298"/>
      <c r="I14" s="419" t="str">
        <f>IF(A14&gt;0,(1-(J14/(E14*0.6))),"")</f>
        <v/>
      </c>
      <c r="J14" s="420" t="str">
        <f>IF(A14&gt;0,(E14*(1-G14)),"")</f>
        <v/>
      </c>
      <c r="K14" s="420" t="str">
        <f>IF(A14&gt;0,(J14*G14),"")</f>
        <v/>
      </c>
    </row>
    <row r="15" spans="1:11" s="421" customFormat="1" ht="30">
      <c r="A15" s="383"/>
      <c r="B15" s="413">
        <v>9780785292340</v>
      </c>
      <c r="C15" s="414" t="s">
        <v>493</v>
      </c>
      <c r="D15" s="415" t="s">
        <v>489</v>
      </c>
      <c r="E15" s="416">
        <v>18.989999999999998</v>
      </c>
      <c r="F15" s="417" t="s">
        <v>492</v>
      </c>
      <c r="G15" s="418">
        <f>IF(A15&gt;=4,0.64,IF(A15&lt;=3,0.45))</f>
        <v>0.45</v>
      </c>
      <c r="H15" s="298"/>
      <c r="I15" s="419" t="str">
        <f>IF(A15&gt;0,(1-(J15/(E15*0.6))),"")</f>
        <v/>
      </c>
      <c r="J15" s="420" t="str">
        <f t="shared" ref="J15:J17" si="2">IF(A15&gt;0,(E15*(1-G15)),"")</f>
        <v/>
      </c>
      <c r="K15" s="420" t="str">
        <f t="shared" ref="K15:K17" si="3">IF(A15&gt;0,(J15*A15),"")</f>
        <v/>
      </c>
    </row>
    <row r="16" spans="1:11" s="421" customFormat="1" ht="30">
      <c r="A16" s="383"/>
      <c r="B16" s="413">
        <v>9780840714985</v>
      </c>
      <c r="C16" s="414" t="s">
        <v>494</v>
      </c>
      <c r="D16" s="415" t="s">
        <v>489</v>
      </c>
      <c r="E16" s="416">
        <v>16.989999999999998</v>
      </c>
      <c r="F16" s="417" t="s">
        <v>495</v>
      </c>
      <c r="G16" s="418">
        <f>IF(A16&gt;=4,0.6,IF(A16&lt;=3,0.45))</f>
        <v>0.45</v>
      </c>
      <c r="H16" s="298"/>
      <c r="I16" s="419" t="str">
        <f>IF(A16&gt;0,(1-(J16/(E16*0.7))),"")</f>
        <v/>
      </c>
      <c r="J16" s="420" t="str">
        <f t="shared" si="2"/>
        <v/>
      </c>
      <c r="K16" s="420" t="str">
        <f t="shared" si="3"/>
        <v/>
      </c>
    </row>
    <row r="17" spans="1:12" s="421" customFormat="1" ht="30">
      <c r="A17" s="383"/>
      <c r="B17" s="413">
        <v>9781400217281</v>
      </c>
      <c r="C17" s="414" t="s">
        <v>496</v>
      </c>
      <c r="D17" s="422" t="s">
        <v>497</v>
      </c>
      <c r="E17" s="416">
        <v>19.989999999999998</v>
      </c>
      <c r="F17" s="417" t="s">
        <v>495</v>
      </c>
      <c r="G17" s="418">
        <f>IF(A17&gt;=4,0.6,IF(A17&lt;=3,0.45))</f>
        <v>0.45</v>
      </c>
      <c r="H17" s="298"/>
      <c r="I17" s="419" t="str">
        <f>IF(A17&gt;0,(1-(J17/(E17*0.7))),"")</f>
        <v/>
      </c>
      <c r="J17" s="420" t="str">
        <f t="shared" si="2"/>
        <v/>
      </c>
      <c r="K17" s="420" t="str">
        <f t="shared" si="3"/>
        <v/>
      </c>
    </row>
    <row r="18" spans="1:12" s="421" customFormat="1" ht="30">
      <c r="A18" s="383"/>
      <c r="B18" s="413">
        <v>9780785248453</v>
      </c>
      <c r="C18" s="414" t="s">
        <v>498</v>
      </c>
      <c r="D18" s="415" t="s">
        <v>489</v>
      </c>
      <c r="E18" s="416">
        <v>16.989999999999998</v>
      </c>
      <c r="F18" s="417" t="s">
        <v>495</v>
      </c>
      <c r="G18" s="418">
        <f>IF(A18&gt;=4,0.6,IF(A18&lt;=3,0.45))</f>
        <v>0.45</v>
      </c>
      <c r="H18" s="298"/>
      <c r="I18" s="419" t="str">
        <f>IF(A18&gt;0,(1-(J18/(E18*0.7))),"")</f>
        <v/>
      </c>
      <c r="J18" s="420" t="str">
        <f>IF(A18&gt;0,(E18*(1-G18)),"")</f>
        <v/>
      </c>
      <c r="K18" s="420" t="str">
        <f>IF(A18&gt;0,(J18*G18),"")</f>
        <v/>
      </c>
    </row>
    <row r="19" spans="1:12" s="421" customFormat="1" ht="30">
      <c r="A19" s="383"/>
      <c r="B19" s="413">
        <v>9780310770176</v>
      </c>
      <c r="C19" s="414" t="s">
        <v>499</v>
      </c>
      <c r="D19" s="415" t="s">
        <v>489</v>
      </c>
      <c r="E19" s="416">
        <v>16.989999999999998</v>
      </c>
      <c r="F19" s="417" t="s">
        <v>492</v>
      </c>
      <c r="G19" s="418">
        <f>IF(A19&gt;=4,0.64,IF(A19&lt;=3,0.45))</f>
        <v>0.45</v>
      </c>
      <c r="H19" s="298"/>
      <c r="I19" s="419" t="str">
        <f>IF(A19&gt;0,(1-(J19/(E19*0.6))),"")</f>
        <v/>
      </c>
      <c r="J19" s="420" t="str">
        <f t="shared" ref="J19:J20" si="4">IF(A19&gt;0,(E19*(1-G19)),"")</f>
        <v/>
      </c>
      <c r="K19" s="420" t="str">
        <f t="shared" ref="K19:K20" si="5">IF(A19&gt;0,(J19*A19),"")</f>
        <v/>
      </c>
    </row>
    <row r="20" spans="1:12" s="421" customFormat="1" ht="30">
      <c r="A20" s="383"/>
      <c r="B20" s="413">
        <v>9781400236343</v>
      </c>
      <c r="C20" s="414" t="s">
        <v>500</v>
      </c>
      <c r="D20" s="415" t="s">
        <v>489</v>
      </c>
      <c r="E20" s="416">
        <v>9.99</v>
      </c>
      <c r="F20" s="417" t="s">
        <v>492</v>
      </c>
      <c r="G20" s="418">
        <f>IF(A20&gt;=4,0.64,IF(A20&lt;=3,0.45))</f>
        <v>0.45</v>
      </c>
      <c r="H20" s="298"/>
      <c r="I20" s="419" t="str">
        <f>IF(A20&gt;0,(1-(J20/(E20*0.6))),"")</f>
        <v/>
      </c>
      <c r="J20" s="420" t="str">
        <f t="shared" si="4"/>
        <v/>
      </c>
      <c r="K20" s="420" t="str">
        <f t="shared" si="5"/>
        <v/>
      </c>
    </row>
    <row r="21" spans="1:12" s="421" customFormat="1" ht="30">
      <c r="A21" s="383"/>
      <c r="B21" s="413">
        <v>9780310460060</v>
      </c>
      <c r="C21" s="414" t="s">
        <v>501</v>
      </c>
      <c r="D21" s="415" t="s">
        <v>489</v>
      </c>
      <c r="E21" s="416">
        <v>74.989999999999995</v>
      </c>
      <c r="F21" s="417" t="s">
        <v>495</v>
      </c>
      <c r="G21" s="418">
        <f>IF(A21&gt;=2,0.6,IF(A21&lt;=3,0.45))</f>
        <v>0.45</v>
      </c>
      <c r="H21" s="298"/>
      <c r="I21" s="419" t="str">
        <f>IF(A21&gt;0,(1-(J21/(E21*0.7))),"")</f>
        <v/>
      </c>
      <c r="J21" s="420" t="str">
        <f>IF(A21&gt;0,(E21*(1-G21)),"")</f>
        <v/>
      </c>
      <c r="K21" s="420" t="str">
        <f>IF(A21&gt;0,(J21*G21),"")</f>
        <v/>
      </c>
    </row>
    <row r="22" spans="1:12" s="421" customFormat="1" ht="30">
      <c r="A22" s="383"/>
      <c r="B22" s="413">
        <v>9780718039875</v>
      </c>
      <c r="C22" s="414" t="s">
        <v>502</v>
      </c>
      <c r="D22" s="415" t="s">
        <v>489</v>
      </c>
      <c r="E22" s="416">
        <v>26.99</v>
      </c>
      <c r="F22" s="417" t="s">
        <v>492</v>
      </c>
      <c r="G22" s="418">
        <f t="shared" ref="G22:G31" si="6">IF(A22&gt;=4,0.64,IF(A22&lt;=3,0.45))</f>
        <v>0.45</v>
      </c>
      <c r="I22" s="423" t="str">
        <f t="shared" ref="I22:I31" si="7">IF(A22&gt;0,(1-(J22/(E22*0.6))),"")</f>
        <v/>
      </c>
      <c r="J22" s="420" t="str">
        <f t="shared" ref="J22:J25" si="8">IF(A22&gt;0,(E22*(1-G22)),"")</f>
        <v/>
      </c>
      <c r="K22" s="420" t="str">
        <f t="shared" ref="K22:K25" si="9">IF(A22&gt;0,(J22*A22),"")</f>
        <v/>
      </c>
      <c r="L22" s="424"/>
    </row>
    <row r="23" spans="1:12" s="421" customFormat="1" ht="30">
      <c r="A23" s="383"/>
      <c r="B23" s="413">
        <v>9780785290438</v>
      </c>
      <c r="C23" s="414" t="s">
        <v>503</v>
      </c>
      <c r="D23" s="415" t="s">
        <v>489</v>
      </c>
      <c r="E23" s="416">
        <v>28.99</v>
      </c>
      <c r="F23" s="417" t="s">
        <v>492</v>
      </c>
      <c r="G23" s="418">
        <f t="shared" si="6"/>
        <v>0.45</v>
      </c>
      <c r="H23" s="298"/>
      <c r="I23" s="419" t="str">
        <f t="shared" si="7"/>
        <v/>
      </c>
      <c r="J23" s="420" t="str">
        <f t="shared" si="8"/>
        <v/>
      </c>
      <c r="K23" s="420" t="str">
        <f t="shared" si="9"/>
        <v/>
      </c>
    </row>
    <row r="24" spans="1:12" s="421" customFormat="1" ht="30">
      <c r="A24" s="383"/>
      <c r="B24" s="413">
        <v>9780310136637</v>
      </c>
      <c r="C24" s="414" t="s">
        <v>504</v>
      </c>
      <c r="D24" s="415" t="s">
        <v>489</v>
      </c>
      <c r="E24" s="416">
        <v>14.99</v>
      </c>
      <c r="F24" s="417" t="s">
        <v>492</v>
      </c>
      <c r="G24" s="418">
        <f t="shared" si="6"/>
        <v>0.45</v>
      </c>
      <c r="I24" s="419" t="str">
        <f t="shared" si="7"/>
        <v/>
      </c>
      <c r="J24" s="420" t="str">
        <f t="shared" si="8"/>
        <v/>
      </c>
      <c r="K24" s="420" t="str">
        <f t="shared" si="9"/>
        <v/>
      </c>
      <c r="L24" s="424"/>
    </row>
    <row r="25" spans="1:12" s="421" customFormat="1" ht="30">
      <c r="A25" s="383"/>
      <c r="B25" s="413">
        <v>9781400211760</v>
      </c>
      <c r="C25" s="414" t="s">
        <v>505</v>
      </c>
      <c r="D25" s="415" t="s">
        <v>489</v>
      </c>
      <c r="E25" s="416">
        <v>28.99</v>
      </c>
      <c r="F25" s="417" t="s">
        <v>492</v>
      </c>
      <c r="G25" s="418">
        <f t="shared" si="6"/>
        <v>0.45</v>
      </c>
      <c r="H25" s="298"/>
      <c r="I25" s="419" t="str">
        <f t="shared" si="7"/>
        <v/>
      </c>
      <c r="J25" s="420" t="str">
        <f t="shared" si="8"/>
        <v/>
      </c>
      <c r="K25" s="420" t="str">
        <f t="shared" si="9"/>
        <v/>
      </c>
    </row>
    <row r="26" spans="1:12" s="421" customFormat="1" ht="30">
      <c r="A26" s="383"/>
      <c r="B26" s="413">
        <v>9780310362937</v>
      </c>
      <c r="C26" s="425" t="s">
        <v>506</v>
      </c>
      <c r="D26" s="415" t="s">
        <v>489</v>
      </c>
      <c r="E26" s="416">
        <v>19.989999999999998</v>
      </c>
      <c r="F26" s="417" t="s">
        <v>492</v>
      </c>
      <c r="G26" s="418">
        <f t="shared" si="6"/>
        <v>0.45</v>
      </c>
      <c r="H26" s="298"/>
      <c r="I26" s="419" t="str">
        <f t="shared" si="7"/>
        <v/>
      </c>
      <c r="J26" s="426" t="str">
        <f>IF(A26&gt;0,(E26*(1-G26)),"")</f>
        <v/>
      </c>
      <c r="K26" s="426" t="str">
        <f>IF(A26&gt;0,(J26*A26),"")</f>
        <v/>
      </c>
    </row>
    <row r="27" spans="1:12" s="421" customFormat="1" ht="30">
      <c r="A27" s="383"/>
      <c r="B27" s="413">
        <v>9780310359333</v>
      </c>
      <c r="C27" s="414" t="s">
        <v>507</v>
      </c>
      <c r="D27" s="415" t="s">
        <v>497</v>
      </c>
      <c r="E27" s="416">
        <v>21.99</v>
      </c>
      <c r="F27" s="417" t="s">
        <v>492</v>
      </c>
      <c r="G27" s="418">
        <f t="shared" si="6"/>
        <v>0.45</v>
      </c>
      <c r="I27" s="419" t="str">
        <f t="shared" si="7"/>
        <v/>
      </c>
      <c r="J27" s="420" t="str">
        <f t="shared" ref="J27:J68" si="10">IF(A27&gt;0,(E27*(1-G27)),"")</f>
        <v/>
      </c>
      <c r="K27" s="420" t="str">
        <f t="shared" ref="K27:K49" si="11">IF(A27&gt;0,(J27*A27),"")</f>
        <v/>
      </c>
    </row>
    <row r="28" spans="1:12" s="421" customFormat="1" ht="30">
      <c r="A28" s="383"/>
      <c r="B28" s="413">
        <v>9780785253624</v>
      </c>
      <c r="C28" s="414" t="s">
        <v>508</v>
      </c>
      <c r="D28" s="415" t="s">
        <v>489</v>
      </c>
      <c r="E28" s="416">
        <v>22.99</v>
      </c>
      <c r="F28" s="417" t="s">
        <v>492</v>
      </c>
      <c r="G28" s="418">
        <f t="shared" si="6"/>
        <v>0.45</v>
      </c>
      <c r="H28" s="298"/>
      <c r="I28" s="419" t="str">
        <f t="shared" si="7"/>
        <v/>
      </c>
      <c r="J28" s="420" t="str">
        <f t="shared" si="10"/>
        <v/>
      </c>
      <c r="K28" s="420" t="str">
        <f t="shared" si="11"/>
        <v/>
      </c>
    </row>
    <row r="29" spans="1:12" s="421" customFormat="1" ht="30">
      <c r="A29" s="383"/>
      <c r="B29" s="413">
        <v>9780310766797</v>
      </c>
      <c r="C29" s="414" t="s">
        <v>509</v>
      </c>
      <c r="D29" s="415" t="s">
        <v>489</v>
      </c>
      <c r="E29" s="416">
        <v>16.989999999999998</v>
      </c>
      <c r="F29" s="417" t="s">
        <v>510</v>
      </c>
      <c r="G29" s="418">
        <f t="shared" si="6"/>
        <v>0.45</v>
      </c>
      <c r="H29" s="298"/>
      <c r="I29" s="419" t="str">
        <f t="shared" si="7"/>
        <v/>
      </c>
      <c r="J29" s="420" t="str">
        <f t="shared" si="10"/>
        <v/>
      </c>
      <c r="K29" s="420" t="str">
        <f t="shared" si="11"/>
        <v/>
      </c>
    </row>
    <row r="30" spans="1:12" s="421" customFormat="1" ht="30">
      <c r="A30" s="383"/>
      <c r="B30" s="413">
        <v>9781400235476</v>
      </c>
      <c r="C30" s="414" t="s">
        <v>511</v>
      </c>
      <c r="D30" s="415" t="s">
        <v>489</v>
      </c>
      <c r="E30" s="416">
        <v>29.99</v>
      </c>
      <c r="F30" s="417" t="s">
        <v>492</v>
      </c>
      <c r="G30" s="418">
        <f t="shared" si="6"/>
        <v>0.45</v>
      </c>
      <c r="H30" s="298"/>
      <c r="I30" s="419" t="str">
        <f t="shared" si="7"/>
        <v/>
      </c>
      <c r="J30" s="420" t="str">
        <f t="shared" si="10"/>
        <v/>
      </c>
      <c r="K30" s="420" t="str">
        <f t="shared" si="11"/>
        <v/>
      </c>
    </row>
    <row r="31" spans="1:12" s="421" customFormat="1" ht="30">
      <c r="A31" s="383"/>
      <c r="B31" s="413">
        <v>9781400236633</v>
      </c>
      <c r="C31" s="414" t="s">
        <v>512</v>
      </c>
      <c r="D31" s="415" t="s">
        <v>497</v>
      </c>
      <c r="E31" s="416">
        <v>18.989999999999998</v>
      </c>
      <c r="F31" s="417" t="s">
        <v>492</v>
      </c>
      <c r="G31" s="418">
        <f t="shared" si="6"/>
        <v>0.45</v>
      </c>
      <c r="H31" s="298"/>
      <c r="I31" s="419" t="str">
        <f t="shared" si="7"/>
        <v/>
      </c>
      <c r="J31" s="420" t="str">
        <f t="shared" si="10"/>
        <v/>
      </c>
      <c r="K31" s="420" t="str">
        <f t="shared" si="11"/>
        <v/>
      </c>
    </row>
    <row r="32" spans="1:12" s="421" customFormat="1" ht="30">
      <c r="A32" s="383"/>
      <c r="B32" s="427">
        <v>9780310362838</v>
      </c>
      <c r="C32" s="425" t="s">
        <v>513</v>
      </c>
      <c r="D32" s="415" t="s">
        <v>497</v>
      </c>
      <c r="E32" s="416">
        <v>28.99</v>
      </c>
      <c r="F32" s="428" t="s">
        <v>495</v>
      </c>
      <c r="G32" s="418">
        <f>IF(A32&gt;=2,0.6,IF(A32&lt;=1,0.45))</f>
        <v>0.45</v>
      </c>
      <c r="I32" s="423" t="str">
        <f>IF(A32&gt;0,(1-(J32/(E32*0.7))),"")</f>
        <v/>
      </c>
      <c r="J32" s="420" t="str">
        <f t="shared" si="10"/>
        <v/>
      </c>
      <c r="K32" s="420" t="str">
        <f t="shared" si="11"/>
        <v/>
      </c>
    </row>
    <row r="33" spans="1:12" s="421" customFormat="1" ht="30">
      <c r="A33" s="383"/>
      <c r="B33" s="413">
        <v>9780310365013</v>
      </c>
      <c r="C33" s="414" t="s">
        <v>514</v>
      </c>
      <c r="D33" s="415" t="s">
        <v>497</v>
      </c>
      <c r="E33" s="416">
        <v>18.989999999999998</v>
      </c>
      <c r="F33" s="428" t="s">
        <v>495</v>
      </c>
      <c r="G33" s="418">
        <f>IF(A33&gt;=2,0.6,IF(A33&lt;=1,0.45))</f>
        <v>0.45</v>
      </c>
      <c r="I33" s="423" t="str">
        <f>IF(A33&gt;0,(1-(J33/(E33*0.7))),"")</f>
        <v/>
      </c>
      <c r="J33" s="420" t="str">
        <f t="shared" si="10"/>
        <v/>
      </c>
      <c r="K33" s="420" t="str">
        <f t="shared" si="11"/>
        <v/>
      </c>
    </row>
    <row r="34" spans="1:12" s="421" customFormat="1" ht="30">
      <c r="A34" s="383"/>
      <c r="B34" s="413">
        <v>9780785241447</v>
      </c>
      <c r="C34" s="414" t="s">
        <v>515</v>
      </c>
      <c r="D34" s="415" t="s">
        <v>497</v>
      </c>
      <c r="E34" s="416">
        <v>17.989999999999998</v>
      </c>
      <c r="F34" s="428" t="s">
        <v>490</v>
      </c>
      <c r="G34" s="418">
        <f>IF(A34&gt;=4,0.55,IF(A34&lt;=3,0.45))</f>
        <v>0.45</v>
      </c>
      <c r="I34" s="423" t="str">
        <f>IF(A34&gt;0,(1-(J34/(E34*0.8))),"")</f>
        <v/>
      </c>
      <c r="J34" s="420" t="str">
        <f t="shared" si="10"/>
        <v/>
      </c>
      <c r="K34" s="420" t="str">
        <f t="shared" si="11"/>
        <v/>
      </c>
    </row>
    <row r="35" spans="1:12" s="421" customFormat="1" ht="30">
      <c r="A35" s="383"/>
      <c r="B35" s="413">
        <v>9781400230280</v>
      </c>
      <c r="C35" s="414" t="s">
        <v>516</v>
      </c>
      <c r="D35" s="415" t="s">
        <v>489</v>
      </c>
      <c r="E35" s="416">
        <v>19.989999999999998</v>
      </c>
      <c r="F35" s="417" t="s">
        <v>490</v>
      </c>
      <c r="G35" s="418">
        <f>IF(A35&gt;=4,0.55,IF(A35&lt;=3,0.45))</f>
        <v>0.45</v>
      </c>
      <c r="H35" s="298"/>
      <c r="I35" s="419" t="str">
        <f>IF(A35&gt;0,(1-(J35/(E35*0.8))),"")</f>
        <v/>
      </c>
      <c r="J35" s="420" t="str">
        <f t="shared" si="10"/>
        <v/>
      </c>
      <c r="K35" s="420" t="str">
        <f t="shared" si="11"/>
        <v/>
      </c>
    </row>
    <row r="36" spans="1:12" s="421" customFormat="1" ht="30">
      <c r="A36" s="383"/>
      <c r="B36" s="413">
        <v>9780785291374</v>
      </c>
      <c r="C36" s="414" t="s">
        <v>517</v>
      </c>
      <c r="D36" s="415" t="s">
        <v>489</v>
      </c>
      <c r="E36" s="416">
        <v>28.99</v>
      </c>
      <c r="F36" s="428" t="s">
        <v>495</v>
      </c>
      <c r="G36" s="418">
        <f>IF(A36&gt;=4,0.6,IF(A36&lt;=3,0.45))</f>
        <v>0.45</v>
      </c>
      <c r="I36" s="423" t="str">
        <f>IF(A36&gt;0,(1-(J36/(E36*0.7))),"")</f>
        <v/>
      </c>
      <c r="J36" s="420" t="str">
        <f t="shared" si="10"/>
        <v/>
      </c>
      <c r="K36" s="420" t="str">
        <f t="shared" si="11"/>
        <v/>
      </c>
      <c r="L36" s="424"/>
    </row>
    <row r="37" spans="1:12" s="421" customFormat="1" ht="30">
      <c r="A37" s="383"/>
      <c r="B37" s="413">
        <v>9781400235520</v>
      </c>
      <c r="C37" s="414" t="s">
        <v>518</v>
      </c>
      <c r="D37" s="415" t="s">
        <v>489</v>
      </c>
      <c r="E37" s="416">
        <v>17.989999999999998</v>
      </c>
      <c r="F37" s="428" t="s">
        <v>490</v>
      </c>
      <c r="G37" s="418">
        <f>IF(A37&gt;=4,0.55,IF(A37&lt;=3,0.45))</f>
        <v>0.45</v>
      </c>
      <c r="I37" s="423" t="str">
        <f>IF(A37&gt;0,(1-(J37/(E37*0.8))),"")</f>
        <v/>
      </c>
      <c r="J37" s="420" t="str">
        <f t="shared" si="10"/>
        <v/>
      </c>
      <c r="K37" s="420" t="str">
        <f t="shared" si="11"/>
        <v/>
      </c>
      <c r="L37" s="424"/>
    </row>
    <row r="38" spans="1:12" s="421" customFormat="1" ht="30">
      <c r="A38" s="383"/>
      <c r="B38" s="413">
        <v>9781400238224</v>
      </c>
      <c r="C38" s="414" t="s">
        <v>301</v>
      </c>
      <c r="D38" s="415" t="s">
        <v>489</v>
      </c>
      <c r="E38" s="416">
        <v>19.989999999999998</v>
      </c>
      <c r="F38" s="428" t="s">
        <v>519</v>
      </c>
      <c r="G38" s="418">
        <f>IF(A38&gt;=4,0.58,IF(A38&lt;=3,0.45))</f>
        <v>0.45</v>
      </c>
      <c r="H38" s="298"/>
      <c r="I38" s="419" t="str">
        <f>IF(A38&gt;0,(1-(J38/(E38*0.75))),"")</f>
        <v/>
      </c>
      <c r="J38" s="420" t="str">
        <f t="shared" si="10"/>
        <v/>
      </c>
      <c r="K38" s="420" t="str">
        <f>IF(A38&gt;0,(J38*G38),"")</f>
        <v/>
      </c>
    </row>
    <row r="39" spans="1:12" s="421" customFormat="1" ht="30">
      <c r="A39" s="383"/>
      <c r="B39" s="413">
        <v>9780310460046</v>
      </c>
      <c r="C39" s="414" t="s">
        <v>520</v>
      </c>
      <c r="D39" s="415" t="s">
        <v>489</v>
      </c>
      <c r="E39" s="416">
        <v>74.989999999999995</v>
      </c>
      <c r="F39" s="428" t="s">
        <v>495</v>
      </c>
      <c r="G39" s="418">
        <f>IF(A39&gt;=2,0.6,IF(A39&lt;=3,0.45))</f>
        <v>0.45</v>
      </c>
      <c r="I39" s="423" t="str">
        <f>IF(A39&gt;0,(1-(J39/(E39*0.7))),"")</f>
        <v/>
      </c>
      <c r="J39" s="420" t="str">
        <f t="shared" si="10"/>
        <v/>
      </c>
      <c r="K39" s="420" t="str">
        <f t="shared" ref="K39:K48" si="12">IF(A39&gt;0,(J39*A39),"")</f>
        <v/>
      </c>
      <c r="L39" s="424"/>
    </row>
    <row r="40" spans="1:12" s="421" customFormat="1" ht="30">
      <c r="A40" s="383"/>
      <c r="B40" s="413">
        <v>9780310452867</v>
      </c>
      <c r="C40" s="414" t="s">
        <v>521</v>
      </c>
      <c r="D40" s="415" t="s">
        <v>489</v>
      </c>
      <c r="E40" s="416">
        <v>89.99</v>
      </c>
      <c r="F40" s="428" t="s">
        <v>492</v>
      </c>
      <c r="G40" s="418">
        <f>IF(A40&gt;=2,0.64,IF(A40&lt;=3,0.45))</f>
        <v>0.45</v>
      </c>
      <c r="I40" s="423" t="str">
        <f>IF(A40&gt;0,(1-(J40/(E40*0.6))),"")</f>
        <v/>
      </c>
      <c r="J40" s="420" t="str">
        <f t="shared" si="10"/>
        <v/>
      </c>
      <c r="K40" s="420" t="str">
        <f t="shared" si="12"/>
        <v/>
      </c>
    </row>
    <row r="41" spans="1:12" s="421" customFormat="1" ht="30">
      <c r="A41" s="383"/>
      <c r="B41" s="413">
        <v>9780310452966</v>
      </c>
      <c r="C41" s="414" t="s">
        <v>522</v>
      </c>
      <c r="D41" s="415" t="s">
        <v>489</v>
      </c>
      <c r="E41" s="416">
        <v>89.99</v>
      </c>
      <c r="F41" s="428" t="s">
        <v>492</v>
      </c>
      <c r="G41" s="418">
        <f>IF(A41&gt;=2,0.64,IF(A41&lt;=3,0.45))</f>
        <v>0.45</v>
      </c>
      <c r="I41" s="423" t="str">
        <f>IF(A41&gt;0,(1-(J41/(E41*0.6))),"")</f>
        <v/>
      </c>
      <c r="J41" s="420" t="str">
        <f t="shared" si="10"/>
        <v/>
      </c>
      <c r="K41" s="420" t="str">
        <f t="shared" si="12"/>
        <v/>
      </c>
    </row>
    <row r="42" spans="1:12" s="421" customFormat="1" ht="30">
      <c r="A42" s="383"/>
      <c r="B42" s="413">
        <v>9780310459699</v>
      </c>
      <c r="C42" s="414" t="s">
        <v>523</v>
      </c>
      <c r="D42" s="415" t="s">
        <v>489</v>
      </c>
      <c r="E42" s="416">
        <v>69.989999999999995</v>
      </c>
      <c r="F42" s="417" t="s">
        <v>495</v>
      </c>
      <c r="G42" s="418">
        <f>IF(A42&gt;=2,0.6,IF(A42&lt;=3,0.45))</f>
        <v>0.45</v>
      </c>
      <c r="H42" s="298"/>
      <c r="I42" s="419" t="str">
        <f>IF(A42&gt;0,(1-(J42/(E42*0.7))),"")</f>
        <v/>
      </c>
      <c r="J42" s="420" t="str">
        <f t="shared" si="10"/>
        <v/>
      </c>
      <c r="K42" s="420" t="str">
        <f t="shared" si="12"/>
        <v/>
      </c>
    </row>
    <row r="43" spans="1:12" s="421" customFormat="1" ht="30">
      <c r="A43" s="429"/>
      <c r="B43" s="430">
        <v>9780310461050</v>
      </c>
      <c r="C43" s="414" t="s">
        <v>524</v>
      </c>
      <c r="D43" s="422" t="s">
        <v>489</v>
      </c>
      <c r="E43" s="431">
        <v>59.99</v>
      </c>
      <c r="F43" s="432" t="s">
        <v>495</v>
      </c>
      <c r="G43" s="433">
        <f t="shared" ref="G43:G46" si="13">IF(A43&gt;=2,0.6,IF(A43&lt;=3,0.45))</f>
        <v>0.45</v>
      </c>
      <c r="H43" s="434"/>
      <c r="I43" s="435" t="str">
        <f t="shared" ref="I43:I46" si="14">IF(A43&gt;0,(1-(J43/(E43*0.7))),"")</f>
        <v/>
      </c>
      <c r="J43" s="436" t="str">
        <f t="shared" si="10"/>
        <v/>
      </c>
      <c r="K43" s="436" t="str">
        <f t="shared" si="12"/>
        <v/>
      </c>
    </row>
    <row r="44" spans="1:12" s="421" customFormat="1" ht="30">
      <c r="A44" s="429"/>
      <c r="B44" s="430">
        <v>9780310461067</v>
      </c>
      <c r="C44" s="414" t="s">
        <v>525</v>
      </c>
      <c r="D44" s="422" t="s">
        <v>489</v>
      </c>
      <c r="E44" s="431">
        <v>59.99</v>
      </c>
      <c r="F44" s="432" t="s">
        <v>495</v>
      </c>
      <c r="G44" s="433">
        <f t="shared" si="13"/>
        <v>0.45</v>
      </c>
      <c r="H44" s="434"/>
      <c r="I44" s="435" t="str">
        <f t="shared" si="14"/>
        <v/>
      </c>
      <c r="J44" s="436" t="str">
        <f t="shared" si="10"/>
        <v/>
      </c>
      <c r="K44" s="436" t="str">
        <f t="shared" si="12"/>
        <v/>
      </c>
    </row>
    <row r="45" spans="1:12" s="421" customFormat="1" ht="30">
      <c r="A45" s="429"/>
      <c r="B45" s="430">
        <v>9780310461166</v>
      </c>
      <c r="C45" s="414" t="s">
        <v>526</v>
      </c>
      <c r="D45" s="422" t="s">
        <v>489</v>
      </c>
      <c r="E45" s="431">
        <v>39.99</v>
      </c>
      <c r="F45" s="432" t="s">
        <v>495</v>
      </c>
      <c r="G45" s="433">
        <f t="shared" si="13"/>
        <v>0.45</v>
      </c>
      <c r="H45" s="434"/>
      <c r="I45" s="435" t="str">
        <f t="shared" si="14"/>
        <v/>
      </c>
      <c r="J45" s="436" t="str">
        <f t="shared" si="10"/>
        <v/>
      </c>
      <c r="K45" s="436" t="str">
        <f t="shared" si="12"/>
        <v/>
      </c>
    </row>
    <row r="46" spans="1:12" s="421" customFormat="1" ht="30">
      <c r="A46" s="429"/>
      <c r="B46" s="430" t="s">
        <v>527</v>
      </c>
      <c r="C46" s="414" t="s">
        <v>528</v>
      </c>
      <c r="D46" s="422" t="s">
        <v>489</v>
      </c>
      <c r="E46" s="431">
        <v>54.99</v>
      </c>
      <c r="F46" s="432" t="s">
        <v>495</v>
      </c>
      <c r="G46" s="433">
        <f t="shared" si="13"/>
        <v>0.45</v>
      </c>
      <c r="H46" s="434"/>
      <c r="I46" s="435" t="str">
        <f t="shared" si="14"/>
        <v/>
      </c>
      <c r="J46" s="436" t="str">
        <f t="shared" si="10"/>
        <v/>
      </c>
      <c r="K46" s="436" t="str">
        <f t="shared" si="12"/>
        <v/>
      </c>
    </row>
    <row r="47" spans="1:12" s="421" customFormat="1" ht="30">
      <c r="A47" s="383"/>
      <c r="B47" s="413">
        <v>9780310362173</v>
      </c>
      <c r="C47" s="414" t="s">
        <v>529</v>
      </c>
      <c r="D47" s="415" t="s">
        <v>489</v>
      </c>
      <c r="E47" s="416">
        <v>25.99</v>
      </c>
      <c r="F47" s="417" t="s">
        <v>492</v>
      </c>
      <c r="G47" s="418">
        <f t="shared" ref="G47" si="15">IF(A47&gt;=4,0.64,IF(A47&lt;=3,0.45))</f>
        <v>0.45</v>
      </c>
      <c r="H47" s="298"/>
      <c r="I47" s="419" t="str">
        <f t="shared" ref="I47" si="16">IF(A47&gt;0,(1-(J47/(E47*0.6))),"")</f>
        <v/>
      </c>
      <c r="J47" s="420" t="str">
        <f t="shared" si="10"/>
        <v/>
      </c>
      <c r="K47" s="420" t="str">
        <f t="shared" si="12"/>
        <v/>
      </c>
    </row>
    <row r="48" spans="1:12" s="421" customFormat="1" ht="30">
      <c r="A48" s="383"/>
      <c r="B48" s="413">
        <v>9780840701572</v>
      </c>
      <c r="C48" s="414" t="s">
        <v>530</v>
      </c>
      <c r="D48" s="415" t="s">
        <v>489</v>
      </c>
      <c r="E48" s="416">
        <v>16.989999999999998</v>
      </c>
      <c r="F48" s="417" t="s">
        <v>490</v>
      </c>
      <c r="G48" s="418">
        <f>IF(A48&gt;=4,0.55,IF(A48&lt;=3,0.45))</f>
        <v>0.45</v>
      </c>
      <c r="H48" s="298"/>
      <c r="I48" s="419" t="str">
        <f>IF(A48&gt;0,(1-(J48/(E48*0.8))),"")</f>
        <v/>
      </c>
      <c r="J48" s="420" t="str">
        <f t="shared" si="10"/>
        <v/>
      </c>
      <c r="K48" s="420" t="str">
        <f t="shared" si="12"/>
        <v/>
      </c>
    </row>
    <row r="49" spans="1:12" s="421" customFormat="1" ht="30">
      <c r="A49" s="383"/>
      <c r="B49" s="413">
        <v>9780310111276</v>
      </c>
      <c r="C49" s="414" t="s">
        <v>531</v>
      </c>
      <c r="D49" s="415" t="s">
        <v>489</v>
      </c>
      <c r="E49" s="416">
        <v>19.989999999999998</v>
      </c>
      <c r="F49" s="428" t="s">
        <v>492</v>
      </c>
      <c r="G49" s="418">
        <f>IF(A49&gt;=4,0.64,IF(A49&lt;=3,0.45))</f>
        <v>0.45</v>
      </c>
      <c r="I49" s="423" t="str">
        <f>IF(A49&gt;0,(1-(J49/(E49*0.6))),"")</f>
        <v/>
      </c>
      <c r="J49" s="420" t="str">
        <f t="shared" si="10"/>
        <v/>
      </c>
      <c r="K49" s="420" t="str">
        <f t="shared" si="11"/>
        <v/>
      </c>
      <c r="L49" s="424"/>
    </row>
    <row r="50" spans="1:12" s="421" customFormat="1" ht="30">
      <c r="A50" s="383"/>
      <c r="B50" s="413">
        <v>9780310771234</v>
      </c>
      <c r="C50" s="414" t="s">
        <v>532</v>
      </c>
      <c r="D50" s="415" t="s">
        <v>489</v>
      </c>
      <c r="E50" s="416">
        <v>17.989999999999998</v>
      </c>
      <c r="F50" s="428" t="s">
        <v>495</v>
      </c>
      <c r="G50" s="418">
        <f t="shared" ref="G50:G52" si="17">IF(A50&gt;=4,0.6,IF(A50&lt;=3,0.45))</f>
        <v>0.45</v>
      </c>
      <c r="H50" s="298"/>
      <c r="I50" s="419" t="str">
        <f>IF(A50&gt;0,(1-(J50/(E50*0.7))),"")</f>
        <v/>
      </c>
      <c r="J50" s="420" t="str">
        <f t="shared" si="10"/>
        <v/>
      </c>
      <c r="K50" s="420" t="str">
        <f>IF(A50&gt;0,(J50*G50),"")</f>
        <v/>
      </c>
    </row>
    <row r="51" spans="1:12" s="421" customFormat="1" ht="30">
      <c r="A51" s="383"/>
      <c r="B51" s="413">
        <v>9780840716231</v>
      </c>
      <c r="C51" s="414" t="s">
        <v>533</v>
      </c>
      <c r="D51" s="415" t="s">
        <v>489</v>
      </c>
      <c r="E51" s="416">
        <v>8.99</v>
      </c>
      <c r="F51" s="428" t="s">
        <v>495</v>
      </c>
      <c r="G51" s="418">
        <f>IF(A51&gt;=4,0.58,IF(A51&lt;=3,0.45))</f>
        <v>0.45</v>
      </c>
      <c r="I51" s="423" t="str">
        <f>IF(A51&gt;0,(1-(J51/(E51*0.7))),"")</f>
        <v/>
      </c>
      <c r="J51" s="420" t="str">
        <f t="shared" si="10"/>
        <v/>
      </c>
      <c r="K51" s="420" t="str">
        <f t="shared" ref="K51:K53" si="18">IF(A51&gt;0,(J51*A51),"")</f>
        <v/>
      </c>
      <c r="L51" s="424"/>
    </row>
    <row r="52" spans="1:12" s="421" customFormat="1" ht="30">
      <c r="A52" s="383"/>
      <c r="B52" s="413">
        <v>9780310136736</v>
      </c>
      <c r="C52" s="414" t="s">
        <v>534</v>
      </c>
      <c r="D52" s="415" t="s">
        <v>489</v>
      </c>
      <c r="E52" s="416">
        <v>24.99</v>
      </c>
      <c r="F52" s="428" t="s">
        <v>495</v>
      </c>
      <c r="G52" s="418">
        <f t="shared" si="17"/>
        <v>0.45</v>
      </c>
      <c r="I52" s="423" t="str">
        <f>IF(A52&gt;0,(1-(J52/(E52*0.7))),"")</f>
        <v/>
      </c>
      <c r="J52" s="420" t="str">
        <f t="shared" si="10"/>
        <v/>
      </c>
      <c r="K52" s="420" t="str">
        <f t="shared" si="18"/>
        <v/>
      </c>
    </row>
    <row r="53" spans="1:12" s="421" customFormat="1" ht="30">
      <c r="A53" s="383"/>
      <c r="B53" s="413">
        <v>9781400231263</v>
      </c>
      <c r="C53" s="414" t="s">
        <v>535</v>
      </c>
      <c r="D53" s="415" t="s">
        <v>489</v>
      </c>
      <c r="E53" s="416">
        <v>22.99</v>
      </c>
      <c r="F53" s="428" t="s">
        <v>495</v>
      </c>
      <c r="G53" s="418">
        <f>IF(A53&gt;=4,0.58,IF(A53&lt;=3,0.45))</f>
        <v>0.45</v>
      </c>
      <c r="I53" s="423" t="str">
        <f>IF(A53&gt;0,(1-(J53/(E53*0.7))),"")</f>
        <v/>
      </c>
      <c r="J53" s="420" t="str">
        <f t="shared" si="10"/>
        <v/>
      </c>
      <c r="K53" s="420" t="str">
        <f t="shared" si="18"/>
        <v/>
      </c>
    </row>
    <row r="54" spans="1:12" s="421" customFormat="1" ht="30">
      <c r="A54" s="383"/>
      <c r="B54" s="413" t="s">
        <v>536</v>
      </c>
      <c r="C54" s="414" t="s">
        <v>537</v>
      </c>
      <c r="D54" s="415" t="s">
        <v>489</v>
      </c>
      <c r="E54" s="416">
        <v>17.989999999999998</v>
      </c>
      <c r="F54" s="417" t="s">
        <v>492</v>
      </c>
      <c r="G54" s="418">
        <f t="shared" ref="G54" si="19">IF(A54&gt;=4,0.64,IF(A54&lt;=3,0.45))</f>
        <v>0.45</v>
      </c>
      <c r="H54" s="298"/>
      <c r="I54" s="419" t="str">
        <f t="shared" ref="I54" si="20">IF(A54&gt;0,(1-(J54/(E54*0.6))),"")</f>
        <v/>
      </c>
      <c r="J54" s="420" t="str">
        <f t="shared" si="10"/>
        <v/>
      </c>
      <c r="K54" s="420" t="str">
        <f>IF(A54&gt;0,(J54*G54),"")</f>
        <v/>
      </c>
    </row>
    <row r="55" spans="1:12" s="421" customFormat="1" ht="30">
      <c r="A55" s="383"/>
      <c r="B55" s="413">
        <v>9780310141471</v>
      </c>
      <c r="C55" s="414" t="s">
        <v>538</v>
      </c>
      <c r="D55" s="415" t="s">
        <v>489</v>
      </c>
      <c r="E55" s="416">
        <v>16.989999999999998</v>
      </c>
      <c r="F55" s="428" t="s">
        <v>490</v>
      </c>
      <c r="G55" s="418">
        <f>IF(A55&gt;=4,0.55,IF(A55&lt;=3,0.45))</f>
        <v>0.45</v>
      </c>
      <c r="I55" s="423" t="str">
        <f>IF(A55&gt;0,(1-(J55/(E55*0.8))),"")</f>
        <v/>
      </c>
      <c r="J55" s="420" t="str">
        <f t="shared" si="10"/>
        <v/>
      </c>
      <c r="K55" s="420" t="str">
        <f t="shared" ref="K55:K68" si="21">IF(A55&gt;0,(J55*A55),"")</f>
        <v/>
      </c>
      <c r="L55" s="424"/>
    </row>
    <row r="56" spans="1:12" s="421" customFormat="1" ht="30">
      <c r="A56" s="383"/>
      <c r="B56" s="413">
        <v>9781401603793</v>
      </c>
      <c r="C56" s="414" t="s">
        <v>539</v>
      </c>
      <c r="D56" s="415" t="s">
        <v>489</v>
      </c>
      <c r="E56" s="416">
        <v>17.989999999999998</v>
      </c>
      <c r="F56" s="428" t="s">
        <v>495</v>
      </c>
      <c r="G56" s="418">
        <f t="shared" ref="G56:G57" si="22">IF(A56&gt;=4,0.6,IF(A56&lt;=3,0.45))</f>
        <v>0.45</v>
      </c>
      <c r="I56" s="423" t="str">
        <f>IF(A56&gt;0,(1-(J56/(E56*0.7))),"")</f>
        <v/>
      </c>
      <c r="J56" s="420" t="str">
        <f t="shared" si="10"/>
        <v/>
      </c>
      <c r="K56" s="420" t="str">
        <f t="shared" si="21"/>
        <v/>
      </c>
    </row>
    <row r="57" spans="1:12" s="421" customFormat="1" ht="30">
      <c r="A57" s="383"/>
      <c r="B57" s="413">
        <v>9780785253303</v>
      </c>
      <c r="C57" s="414" t="s">
        <v>540</v>
      </c>
      <c r="D57" s="415" t="s">
        <v>489</v>
      </c>
      <c r="E57" s="416">
        <v>16.989999999999998</v>
      </c>
      <c r="F57" s="428" t="s">
        <v>495</v>
      </c>
      <c r="G57" s="418">
        <f t="shared" si="22"/>
        <v>0.45</v>
      </c>
      <c r="I57" s="423" t="str">
        <f>IF(A57&gt;0,(1-(J57/(E57*0.7))),"")</f>
        <v/>
      </c>
      <c r="J57" s="420" t="str">
        <f t="shared" si="10"/>
        <v/>
      </c>
      <c r="K57" s="420" t="str">
        <f t="shared" si="21"/>
        <v/>
      </c>
    </row>
    <row r="58" spans="1:12" s="421" customFormat="1" ht="30">
      <c r="A58" s="383"/>
      <c r="B58" s="413">
        <v>9780785251996</v>
      </c>
      <c r="C58" s="414" t="s">
        <v>541</v>
      </c>
      <c r="D58" s="415" t="s">
        <v>489</v>
      </c>
      <c r="E58" s="416">
        <v>28.99</v>
      </c>
      <c r="F58" s="417" t="s">
        <v>492</v>
      </c>
      <c r="G58" s="418">
        <f t="shared" ref="G58:G59" si="23">IF(A58&gt;=4,0.64,IF(A58&lt;=3,0.45))</f>
        <v>0.45</v>
      </c>
      <c r="H58" s="298"/>
      <c r="I58" s="419" t="str">
        <f t="shared" ref="I58:I59" si="24">IF(A58&gt;0,(1-(J58/(E58*0.6))),"")</f>
        <v/>
      </c>
      <c r="J58" s="420" t="str">
        <f t="shared" si="10"/>
        <v/>
      </c>
      <c r="K58" s="420" t="str">
        <f t="shared" si="21"/>
        <v/>
      </c>
    </row>
    <row r="59" spans="1:12" s="421" customFormat="1" ht="30">
      <c r="A59" s="383"/>
      <c r="B59" s="413" t="s">
        <v>542</v>
      </c>
      <c r="C59" s="414" t="s">
        <v>543</v>
      </c>
      <c r="D59" s="415" t="s">
        <v>489</v>
      </c>
      <c r="E59" s="416">
        <v>16.989999999999998</v>
      </c>
      <c r="F59" s="417" t="s">
        <v>492</v>
      </c>
      <c r="G59" s="418">
        <f t="shared" si="23"/>
        <v>0.45</v>
      </c>
      <c r="H59" s="298"/>
      <c r="I59" s="419" t="str">
        <f t="shared" si="24"/>
        <v/>
      </c>
      <c r="J59" s="420" t="str">
        <f t="shared" si="10"/>
        <v/>
      </c>
      <c r="K59" s="420" t="str">
        <f t="shared" si="21"/>
        <v/>
      </c>
    </row>
    <row r="60" spans="1:12" s="421" customFormat="1" ht="30">
      <c r="A60" s="383"/>
      <c r="B60" s="413">
        <v>9781400231522</v>
      </c>
      <c r="C60" s="414" t="s">
        <v>544</v>
      </c>
      <c r="D60" s="415" t="s">
        <v>489</v>
      </c>
      <c r="E60" s="416">
        <v>18.989999999999998</v>
      </c>
      <c r="F60" s="417" t="s">
        <v>495</v>
      </c>
      <c r="G60" s="418">
        <f>IF(A60&gt;=4,0.6,IF(A60&lt;=3,0.45))</f>
        <v>0.45</v>
      </c>
      <c r="H60" s="298"/>
      <c r="I60" s="419" t="str">
        <f>IF(A60&gt;0,(1-(J60/(E60*0.7))),"")</f>
        <v/>
      </c>
      <c r="J60" s="420" t="str">
        <f t="shared" si="10"/>
        <v/>
      </c>
      <c r="K60" s="420" t="str">
        <f t="shared" si="21"/>
        <v/>
      </c>
    </row>
    <row r="61" spans="1:12" s="421" customFormat="1" ht="30">
      <c r="A61" s="383"/>
      <c r="B61" s="413" t="s">
        <v>545</v>
      </c>
      <c r="C61" s="414" t="s">
        <v>546</v>
      </c>
      <c r="D61" s="415" t="s">
        <v>497</v>
      </c>
      <c r="E61" s="416">
        <v>74.989999999999995</v>
      </c>
      <c r="F61" s="417" t="s">
        <v>495</v>
      </c>
      <c r="G61" s="418">
        <f t="shared" ref="G61:G68" si="25">IF(A61&gt;=4,0.6,IF(A61&lt;=3,0.45))</f>
        <v>0.45</v>
      </c>
      <c r="H61" s="298"/>
      <c r="I61" s="419" t="str">
        <f t="shared" ref="I61:I68" si="26">IF(A61&gt;0,(1-(J61/(E61*0.7))),"")</f>
        <v/>
      </c>
      <c r="J61" s="420" t="str">
        <f t="shared" si="10"/>
        <v/>
      </c>
      <c r="K61" s="420" t="str">
        <f t="shared" si="21"/>
        <v/>
      </c>
    </row>
    <row r="62" spans="1:12" s="421" customFormat="1" ht="30">
      <c r="A62" s="383"/>
      <c r="B62" s="413" t="s">
        <v>547</v>
      </c>
      <c r="C62" s="414" t="s">
        <v>548</v>
      </c>
      <c r="D62" s="415" t="s">
        <v>497</v>
      </c>
      <c r="E62" s="416">
        <v>74.989999999999995</v>
      </c>
      <c r="F62" s="417" t="s">
        <v>495</v>
      </c>
      <c r="G62" s="418">
        <f t="shared" si="25"/>
        <v>0.45</v>
      </c>
      <c r="H62" s="298"/>
      <c r="I62" s="419" t="str">
        <f t="shared" si="26"/>
        <v/>
      </c>
      <c r="J62" s="420" t="str">
        <f t="shared" si="10"/>
        <v/>
      </c>
      <c r="K62" s="420" t="str">
        <f t="shared" si="21"/>
        <v/>
      </c>
    </row>
    <row r="63" spans="1:12" s="421" customFormat="1" ht="30">
      <c r="A63" s="383"/>
      <c r="B63" s="413">
        <v>9780310088516</v>
      </c>
      <c r="C63" s="414" t="s">
        <v>549</v>
      </c>
      <c r="D63" s="415" t="s">
        <v>497</v>
      </c>
      <c r="E63" s="416">
        <v>69.989999999999995</v>
      </c>
      <c r="F63" s="417" t="s">
        <v>495</v>
      </c>
      <c r="G63" s="418">
        <f t="shared" si="25"/>
        <v>0.45</v>
      </c>
      <c r="H63" s="298"/>
      <c r="I63" s="419" t="str">
        <f t="shared" si="26"/>
        <v/>
      </c>
      <c r="J63" s="420" t="str">
        <f t="shared" si="10"/>
        <v/>
      </c>
      <c r="K63" s="420" t="str">
        <f t="shared" si="21"/>
        <v/>
      </c>
    </row>
    <row r="64" spans="1:12" s="421" customFormat="1" ht="45">
      <c r="A64" s="383"/>
      <c r="B64" s="413">
        <v>9780310461173</v>
      </c>
      <c r="C64" s="414" t="s">
        <v>550</v>
      </c>
      <c r="D64" s="415" t="s">
        <v>497</v>
      </c>
      <c r="E64" s="416">
        <v>89.99</v>
      </c>
      <c r="F64" s="417" t="s">
        <v>495</v>
      </c>
      <c r="G64" s="418">
        <f t="shared" si="25"/>
        <v>0.45</v>
      </c>
      <c r="H64" s="298"/>
      <c r="I64" s="419" t="str">
        <f t="shared" si="26"/>
        <v/>
      </c>
      <c r="J64" s="420" t="str">
        <f t="shared" si="10"/>
        <v/>
      </c>
      <c r="K64" s="420" t="str">
        <f t="shared" si="21"/>
        <v/>
      </c>
    </row>
    <row r="65" spans="1:12" s="421" customFormat="1" ht="45">
      <c r="A65" s="383"/>
      <c r="B65" s="413">
        <v>9780310088417</v>
      </c>
      <c r="C65" s="414" t="s">
        <v>551</v>
      </c>
      <c r="D65" s="415" t="s">
        <v>497</v>
      </c>
      <c r="E65" s="416">
        <v>89.99</v>
      </c>
      <c r="F65" s="417" t="s">
        <v>495</v>
      </c>
      <c r="G65" s="418">
        <f t="shared" si="25"/>
        <v>0.45</v>
      </c>
      <c r="H65" s="298"/>
      <c r="I65" s="419" t="str">
        <f t="shared" si="26"/>
        <v/>
      </c>
      <c r="J65" s="420" t="str">
        <f t="shared" si="10"/>
        <v/>
      </c>
      <c r="K65" s="420" t="str">
        <f t="shared" si="21"/>
        <v/>
      </c>
    </row>
    <row r="66" spans="1:12" s="421" customFormat="1" ht="30">
      <c r="A66" s="383"/>
      <c r="B66" s="413">
        <v>9780310460138</v>
      </c>
      <c r="C66" s="414" t="s">
        <v>552</v>
      </c>
      <c r="D66" s="415" t="s">
        <v>497</v>
      </c>
      <c r="E66" s="416">
        <v>74.989999999999995</v>
      </c>
      <c r="F66" s="417" t="s">
        <v>495</v>
      </c>
      <c r="G66" s="418">
        <f t="shared" si="25"/>
        <v>0.45</v>
      </c>
      <c r="H66" s="298"/>
      <c r="I66" s="419" t="str">
        <f t="shared" si="26"/>
        <v/>
      </c>
      <c r="J66" s="420" t="str">
        <f t="shared" si="10"/>
        <v/>
      </c>
      <c r="K66" s="420" t="str">
        <f t="shared" si="21"/>
        <v/>
      </c>
    </row>
    <row r="67" spans="1:12" s="421" customFormat="1" ht="30">
      <c r="A67" s="383"/>
      <c r="B67" s="413">
        <v>9780310462675</v>
      </c>
      <c r="C67" s="414" t="s">
        <v>553</v>
      </c>
      <c r="D67" s="415" t="s">
        <v>497</v>
      </c>
      <c r="E67" s="416">
        <v>42.99</v>
      </c>
      <c r="F67" s="417" t="s">
        <v>495</v>
      </c>
      <c r="G67" s="418">
        <f t="shared" si="25"/>
        <v>0.45</v>
      </c>
      <c r="H67" s="298"/>
      <c r="I67" s="419" t="str">
        <f t="shared" si="26"/>
        <v/>
      </c>
      <c r="J67" s="420" t="str">
        <f t="shared" si="10"/>
        <v/>
      </c>
      <c r="K67" s="420" t="str">
        <f t="shared" si="21"/>
        <v/>
      </c>
    </row>
    <row r="68" spans="1:12" s="421" customFormat="1" ht="30">
      <c r="A68" s="383"/>
      <c r="B68" s="413">
        <v>9780310462729</v>
      </c>
      <c r="C68" s="414" t="s">
        <v>554</v>
      </c>
      <c r="D68" s="415" t="s">
        <v>497</v>
      </c>
      <c r="E68" s="416">
        <v>42.99</v>
      </c>
      <c r="F68" s="417" t="s">
        <v>495</v>
      </c>
      <c r="G68" s="418">
        <f t="shared" si="25"/>
        <v>0.45</v>
      </c>
      <c r="H68" s="298"/>
      <c r="I68" s="419" t="str">
        <f t="shared" si="26"/>
        <v/>
      </c>
      <c r="J68" s="420" t="str">
        <f t="shared" si="10"/>
        <v/>
      </c>
      <c r="K68" s="420" t="str">
        <f t="shared" si="21"/>
        <v/>
      </c>
    </row>
    <row r="69" spans="1:12" s="421" customFormat="1" ht="15">
      <c r="A69" s="437"/>
      <c r="B69" s="438"/>
      <c r="C69" s="439"/>
      <c r="D69" s="440"/>
      <c r="E69" s="441"/>
      <c r="F69" s="442"/>
      <c r="G69" s="443"/>
      <c r="H69" s="444"/>
      <c r="I69" s="445"/>
      <c r="J69" s="446"/>
      <c r="K69" s="446"/>
      <c r="L69" s="447"/>
    </row>
    <row r="70" spans="1:12" ht="16.5" thickBot="1">
      <c r="A70" s="448"/>
      <c r="B70" s="449"/>
      <c r="C70" s="450"/>
      <c r="D70" s="395"/>
      <c r="E70" s="451"/>
      <c r="F70" s="428"/>
      <c r="G70" s="419"/>
      <c r="I70" s="419" t="str">
        <f t="shared" ref="I70" si="27">IF(A70&gt;0,(1-(J70/(F70))),"")</f>
        <v/>
      </c>
      <c r="J70" s="420" t="str">
        <f t="shared" ref="J70" si="28">IF(A70&gt;0,(E70*(1-G70)),"")</f>
        <v/>
      </c>
      <c r="K70" s="420" t="str">
        <f t="shared" ref="K70" si="29">IF(A70&gt;0,(J70*A70),"")</f>
        <v/>
      </c>
    </row>
    <row r="71" spans="1:12">
      <c r="A71" s="294"/>
      <c r="B71" s="296"/>
      <c r="C71" s="408" t="s">
        <v>555</v>
      </c>
      <c r="D71" s="294"/>
      <c r="E71" s="409"/>
      <c r="F71" s="409"/>
      <c r="G71" s="410"/>
      <c r="I71" s="411"/>
      <c r="J71" s="412"/>
      <c r="K71" s="412"/>
    </row>
    <row r="72" spans="1:12">
      <c r="A72" s="448">
        <f>ROUNDUP(SUMIF($F$13:$F$70,F72,$A$13:$A$70)/14,0)</f>
        <v>0</v>
      </c>
      <c r="B72" s="452" t="s">
        <v>556</v>
      </c>
      <c r="C72" s="453" t="s">
        <v>557</v>
      </c>
      <c r="D72" s="448"/>
      <c r="E72" s="454">
        <v>0</v>
      </c>
      <c r="F72" s="455" t="s">
        <v>519</v>
      </c>
      <c r="G72" s="456"/>
      <c r="I72" s="419"/>
      <c r="J72" s="420"/>
      <c r="K72" s="420"/>
    </row>
    <row r="73" spans="1:12">
      <c r="A73" s="448">
        <f>ROUNDUP(SUMIF($F$13:$F$70,F73,$A$13:$A$70)/14,0)</f>
        <v>0</v>
      </c>
      <c r="B73" s="452" t="s">
        <v>558</v>
      </c>
      <c r="C73" s="453" t="s">
        <v>559</v>
      </c>
      <c r="D73" s="448"/>
      <c r="E73" s="454">
        <v>0</v>
      </c>
      <c r="F73" s="455" t="s">
        <v>495</v>
      </c>
      <c r="G73" s="456"/>
      <c r="I73" s="419"/>
      <c r="J73" s="420"/>
      <c r="K73" s="420"/>
    </row>
    <row r="74" spans="1:12">
      <c r="A74" s="448">
        <f>ROUNDUP(SUMIF($F$13:$F$70,F74,$A$13:$A$70)/14,0)</f>
        <v>0</v>
      </c>
      <c r="B74" s="452" t="s">
        <v>560</v>
      </c>
      <c r="C74" s="453" t="s">
        <v>561</v>
      </c>
      <c r="D74" s="448"/>
      <c r="E74" s="454">
        <v>0</v>
      </c>
      <c r="F74" s="455" t="s">
        <v>492</v>
      </c>
      <c r="G74" s="456"/>
      <c r="I74" s="419"/>
      <c r="J74" s="420"/>
      <c r="K74" s="420"/>
    </row>
    <row r="75" spans="1:12">
      <c r="A75" s="448">
        <f>ROUNDUP(SUMIF($F$11:$F$71,F75,$A$11:$A$71)/14,0)</f>
        <v>0</v>
      </c>
      <c r="B75" s="457" t="s">
        <v>562</v>
      </c>
      <c r="C75" s="453" t="s">
        <v>563</v>
      </c>
      <c r="D75" s="448"/>
      <c r="E75" s="454">
        <v>0</v>
      </c>
      <c r="F75" s="458">
        <v>9.9700000000000006</v>
      </c>
      <c r="G75" s="456"/>
      <c r="I75" s="419"/>
      <c r="J75" s="420"/>
      <c r="K75" s="420"/>
    </row>
    <row r="76" spans="1:12">
      <c r="A76" s="448">
        <f>ROUNDUP(SUMIF($F$11:$F$71,F76,$A$11:$A$71)/14,0)</f>
        <v>0</v>
      </c>
      <c r="B76" s="452" t="s">
        <v>564</v>
      </c>
      <c r="C76" s="453" t="s">
        <v>565</v>
      </c>
      <c r="D76" s="448"/>
      <c r="E76" s="454">
        <v>0</v>
      </c>
      <c r="F76" s="458">
        <v>5</v>
      </c>
      <c r="G76" s="456"/>
      <c r="I76" s="419"/>
      <c r="J76" s="420"/>
      <c r="K76" s="420"/>
    </row>
    <row r="77" spans="1:12" s="464" customFormat="1" ht="20.25" customHeight="1">
      <c r="A77" s="459"/>
      <c r="B77" s="460" t="s">
        <v>566</v>
      </c>
      <c r="C77" s="461">
        <f>SUM(A11:A71)</f>
        <v>0</v>
      </c>
      <c r="D77" s="459"/>
      <c r="E77" s="462"/>
      <c r="F77" s="462"/>
      <c r="G77" s="463"/>
      <c r="I77" s="465" t="s">
        <v>567</v>
      </c>
      <c r="J77" s="466"/>
      <c r="K77" s="466"/>
    </row>
    <row r="78" spans="1:12" s="464" customFormat="1" ht="20.25" customHeight="1">
      <c r="A78" s="459"/>
      <c r="B78" s="467" t="s">
        <v>568</v>
      </c>
      <c r="C78" s="468">
        <f>SUM(K11:K71)</f>
        <v>0</v>
      </c>
      <c r="D78" s="459"/>
      <c r="E78" s="462"/>
      <c r="F78" s="462"/>
      <c r="G78" s="463"/>
      <c r="I78" s="465" t="e">
        <f>AVERAGE(I12:I71)</f>
        <v>#DIV/0!</v>
      </c>
      <c r="J78" s="466"/>
      <c r="K78" s="466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58:B69">
    <cfRule type="duplicateValues" dxfId="42" priority="12"/>
  </conditionalFormatting>
  <conditionalFormatting sqref="B55:B57">
    <cfRule type="duplicateValues" dxfId="41" priority="11"/>
  </conditionalFormatting>
  <conditionalFormatting sqref="B36 B49 B54">
    <cfRule type="duplicateValues" dxfId="40" priority="10"/>
  </conditionalFormatting>
  <conditionalFormatting sqref="B70:B71 B1:B35 B73:B1048576">
    <cfRule type="duplicateValues" dxfId="39" priority="13"/>
  </conditionalFormatting>
  <conditionalFormatting sqref="B73:B1048576 B1:B36 B49 B54:B71">
    <cfRule type="duplicateValues" dxfId="38" priority="14"/>
  </conditionalFormatting>
  <conditionalFormatting sqref="B72">
    <cfRule type="duplicateValues" dxfId="37" priority="8"/>
  </conditionalFormatting>
  <conditionalFormatting sqref="B72">
    <cfRule type="duplicateValues" dxfId="36" priority="9"/>
  </conditionalFormatting>
  <conditionalFormatting sqref="B42:B48">
    <cfRule type="duplicateValues" dxfId="35" priority="6"/>
  </conditionalFormatting>
  <conditionalFormatting sqref="B39:B41">
    <cfRule type="duplicateValues" dxfId="34" priority="5"/>
  </conditionalFormatting>
  <conditionalFormatting sqref="B37:B38">
    <cfRule type="duplicateValues" dxfId="33" priority="4"/>
  </conditionalFormatting>
  <conditionalFormatting sqref="B37:B48">
    <cfRule type="duplicateValues" dxfId="32" priority="7"/>
  </conditionalFormatting>
  <conditionalFormatting sqref="B51:B53">
    <cfRule type="duplicateValues" dxfId="31" priority="2"/>
  </conditionalFormatting>
  <conditionalFormatting sqref="B50">
    <cfRule type="duplicateValues" dxfId="30" priority="1"/>
  </conditionalFormatting>
  <conditionalFormatting sqref="B50:B53">
    <cfRule type="duplicateValues" dxfId="29" priority="3"/>
  </conditionalFormatting>
  <pageMargins left="0.7" right="0.7" top="0.75" bottom="0.75" header="0.3" footer="0.3"/>
  <pageSetup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B63F-79BC-4F5F-A433-99564739675B}">
  <dimension ref="A1:Q97"/>
  <sheetViews>
    <sheetView showGridLines="0" zoomScaleNormal="100" workbookViewId="0">
      <selection activeCell="B100" sqref="B100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86" t="s">
        <v>54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488" t="s">
        <v>55</v>
      </c>
      <c r="B4" s="489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488" t="s">
        <v>56</v>
      </c>
      <c r="B5" s="489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488" t="s">
        <v>57</v>
      </c>
      <c r="B6" s="489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490" t="s">
        <v>75</v>
      </c>
      <c r="B7" s="489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484"/>
      <c r="B8" s="485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49"/>
    </row>
    <row r="11" spans="1:14">
      <c r="A11" s="86" t="s">
        <v>88</v>
      </c>
      <c r="B11" s="77" t="s">
        <v>109</v>
      </c>
      <c r="C11" s="13"/>
      <c r="D11" s="81" t="s">
        <v>110</v>
      </c>
      <c r="E11" s="13"/>
      <c r="F11" s="13"/>
      <c r="G11" s="72"/>
      <c r="H11" s="135" t="s">
        <v>4</v>
      </c>
      <c r="I11" s="136" t="s">
        <v>4</v>
      </c>
      <c r="J11" s="11"/>
      <c r="K11" s="49"/>
    </row>
    <row r="12" spans="1:14">
      <c r="A12" s="86" t="s">
        <v>136</v>
      </c>
      <c r="B12" s="78" t="s">
        <v>108</v>
      </c>
      <c r="C12" s="13"/>
      <c r="D12" s="81"/>
      <c r="E12" s="13"/>
      <c r="F12" s="13"/>
      <c r="G12" s="72"/>
      <c r="H12" s="137" t="s">
        <v>6</v>
      </c>
      <c r="I12" s="138" t="s">
        <v>5</v>
      </c>
      <c r="J12" s="11"/>
      <c r="K12" s="49"/>
    </row>
    <row r="13" spans="1:14">
      <c r="A13" s="86" t="s">
        <v>97</v>
      </c>
      <c r="B13" s="78" t="s">
        <v>106</v>
      </c>
      <c r="C13" s="13"/>
      <c r="D13" s="81"/>
      <c r="E13" s="13"/>
      <c r="F13" s="13"/>
      <c r="G13" s="72"/>
      <c r="H13" s="137"/>
      <c r="I13" s="141"/>
      <c r="J13" s="11"/>
      <c r="K13" s="49"/>
    </row>
    <row r="14" spans="1:14">
      <c r="A14" s="86" t="s">
        <v>89</v>
      </c>
      <c r="B14" s="78" t="s">
        <v>107</v>
      </c>
      <c r="C14" s="13"/>
      <c r="D14" s="81"/>
      <c r="E14" s="13"/>
      <c r="F14" s="13"/>
      <c r="G14" s="72"/>
      <c r="H14" s="88">
        <f>SUM(H16:H94)</f>
        <v>0</v>
      </c>
      <c r="I14" s="127">
        <f>SUM(I16:I94)</f>
        <v>0</v>
      </c>
      <c r="J14" s="11"/>
      <c r="K14" s="49"/>
    </row>
    <row r="15" spans="1:14" ht="15.75" thickBot="1">
      <c r="A15" s="87" t="s">
        <v>98</v>
      </c>
      <c r="B15" s="79" t="s">
        <v>95</v>
      </c>
      <c r="C15" s="73"/>
      <c r="D15" s="82"/>
      <c r="E15" s="73"/>
      <c r="F15" s="73"/>
      <c r="G15" s="74"/>
      <c r="H15" s="124"/>
      <c r="I15" s="128"/>
      <c r="J15" s="11"/>
      <c r="K15" s="4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2"/>
    </row>
    <row r="17" spans="1:17" s="12" customFormat="1" ht="24" customHeight="1">
      <c r="A17" s="212">
        <v>9780736986052</v>
      </c>
      <c r="B17" s="211" t="s">
        <v>373</v>
      </c>
      <c r="C17" s="211" t="s">
        <v>374</v>
      </c>
      <c r="D17" s="186" t="s">
        <v>229</v>
      </c>
      <c r="E17" s="188">
        <v>18.989999999999998</v>
      </c>
      <c r="F17" s="30"/>
      <c r="G17" s="31">
        <v>0.47</v>
      </c>
      <c r="H17" s="32"/>
      <c r="I17" s="33">
        <f>H17*E17*(1-G17)</f>
        <v>0</v>
      </c>
      <c r="K17" s="49"/>
      <c r="L17" s="16"/>
    </row>
    <row r="18" spans="1:17" s="12" customFormat="1" ht="12.75" hidden="1">
      <c r="A18" s="27"/>
      <c r="B18" s="28"/>
      <c r="C18" s="28"/>
      <c r="D18" s="27"/>
      <c r="E18" s="29"/>
      <c r="F18" s="30"/>
      <c r="G18" s="31"/>
      <c r="H18" s="32"/>
      <c r="I18" s="33">
        <f t="shared" ref="I18:I75" si="0">H18*E18*(1-G18)</f>
        <v>0</v>
      </c>
      <c r="K18" s="69"/>
    </row>
    <row r="19" spans="1:17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  <c r="K19" s="69"/>
    </row>
    <row r="20" spans="1:17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  <c r="K20" s="69"/>
    </row>
    <row r="21" spans="1:17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69"/>
    </row>
    <row r="22" spans="1:17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69"/>
      <c r="L22" s="68"/>
      <c r="N22" s="68"/>
      <c r="O22" s="68"/>
      <c r="P22" s="68"/>
      <c r="Q22" s="68"/>
    </row>
    <row r="23" spans="1:17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69"/>
      <c r="L23" s="68"/>
      <c r="N23" s="68"/>
      <c r="O23" s="68"/>
      <c r="P23" s="68"/>
      <c r="Q23" s="68"/>
    </row>
    <row r="24" spans="1:17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69"/>
      <c r="L24" s="68"/>
      <c r="N24" s="68"/>
      <c r="O24" s="68"/>
      <c r="P24" s="68"/>
      <c r="Q24" s="68"/>
    </row>
    <row r="25" spans="1:17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69"/>
    </row>
    <row r="26" spans="1:17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69"/>
    </row>
    <row r="27" spans="1:17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69"/>
    </row>
    <row r="28" spans="1:17" s="12" customFormat="1" ht="12.75" hidden="1" customHeight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69"/>
    </row>
    <row r="29" spans="1:17" s="12" customFormat="1" ht="12.75" hidden="1" customHeight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69"/>
    </row>
    <row r="30" spans="1:17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69"/>
    </row>
    <row r="31" spans="1:17" s="12" customFormat="1" ht="12.75" hidden="1" customHeight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69"/>
    </row>
    <row r="32" spans="1:17" s="12" customFormat="1" ht="12.75" hidden="1" customHeight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69"/>
    </row>
    <row r="33" spans="1:11" s="12" customFormat="1" ht="12.75" hidden="1" customHeight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69"/>
    </row>
    <row r="34" spans="1:11" s="12" customFormat="1" ht="12.75" hidden="1" customHeight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69"/>
    </row>
    <row r="35" spans="1:11" s="12" customFormat="1" ht="12.75" hidden="1" customHeight="1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69"/>
    </row>
    <row r="36" spans="1:11" s="12" customFormat="1" ht="12.75" hidden="1" customHeight="1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hidden="1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hidden="1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hidden="1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hidden="1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hidden="1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hidden="1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hidden="1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hidden="1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hidden="1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hidden="1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hidden="1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hidden="1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hidden="1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12" customFormat="1" ht="12.75" hidden="1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12" customFormat="1" ht="12.75" hidden="1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12" customFormat="1" ht="12.75" hidden="1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12" customFormat="1" ht="12.75" hidden="1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12" customFormat="1" ht="12.75" hidden="1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12" customFormat="1" ht="12.75" hidden="1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12" customFormat="1" ht="12.75" hidden="1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12" customFormat="1" ht="12.75" hidden="1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12" customFormat="1" ht="12.75" hidden="1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41" customFormat="1" ht="12.75" hidden="1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41" customFormat="1" ht="12.75" hidden="1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41" customFormat="1" ht="12.75" hidden="1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41" customFormat="1" ht="12.75" hidden="1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41" customFormat="1" ht="12.75" hidden="1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41" customFormat="1" ht="12.75" hidden="1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2.75" hidden="1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2.75" hidden="1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2.75" hidden="1" customHeight="1">
      <c r="A67" s="27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9"/>
    </row>
    <row r="68" spans="1:11" s="41" customFormat="1" ht="12.75" hidden="1" customHeight="1">
      <c r="A68" s="27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9"/>
    </row>
    <row r="69" spans="1:11" s="41" customFormat="1" ht="12.75" hidden="1" customHeight="1">
      <c r="A69" s="27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9"/>
    </row>
    <row r="70" spans="1:11" s="41" customFormat="1" ht="12.75" hidden="1" customHeight="1">
      <c r="A70" s="27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9"/>
    </row>
    <row r="71" spans="1:11" s="41" customFormat="1" ht="15" hidden="1" customHeight="1">
      <c r="A71" s="27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9"/>
    </row>
    <row r="72" spans="1:11" s="41" customFormat="1" ht="15" hidden="1" customHeight="1">
      <c r="A72" s="27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9"/>
    </row>
    <row r="73" spans="1:11" s="41" customFormat="1" ht="15" hidden="1" customHeight="1">
      <c r="A73" s="27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9"/>
    </row>
    <row r="74" spans="1:11" s="41" customFormat="1" ht="15" hidden="1" customHeight="1">
      <c r="A74" s="27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9"/>
    </row>
    <row r="75" spans="1:11" s="41" customFormat="1" ht="15" hidden="1" customHeight="1">
      <c r="A75" s="27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9"/>
    </row>
    <row r="76" spans="1:11" s="41" customFormat="1" ht="15" hidden="1" customHeight="1">
      <c r="A76" s="27"/>
      <c r="B76" s="28"/>
      <c r="C76" s="28"/>
      <c r="D76" s="27"/>
      <c r="E76" s="29"/>
      <c r="F76" s="30"/>
      <c r="G76" s="31"/>
      <c r="H76" s="32"/>
      <c r="I76" s="33">
        <f t="shared" ref="I76:I94" si="1">H76*E76*(1-G76)</f>
        <v>0</v>
      </c>
      <c r="K76" s="69"/>
    </row>
    <row r="77" spans="1:11" s="41" customFormat="1" ht="15" hidden="1" customHeight="1">
      <c r="A77" s="27"/>
      <c r="B77" s="28"/>
      <c r="C77" s="28"/>
      <c r="D77" s="27"/>
      <c r="E77" s="29"/>
      <c r="F77" s="30"/>
      <c r="G77" s="31"/>
      <c r="H77" s="32"/>
      <c r="I77" s="33">
        <f t="shared" si="1"/>
        <v>0</v>
      </c>
      <c r="K77" s="69"/>
    </row>
    <row r="78" spans="1:11" s="41" customFormat="1" ht="15" hidden="1" customHeight="1">
      <c r="A78" s="27"/>
      <c r="B78" s="28"/>
      <c r="C78" s="28"/>
      <c r="D78" s="27"/>
      <c r="E78" s="29"/>
      <c r="F78" s="30"/>
      <c r="G78" s="31"/>
      <c r="H78" s="32"/>
      <c r="I78" s="33">
        <f t="shared" si="1"/>
        <v>0</v>
      </c>
      <c r="K78" s="69"/>
    </row>
    <row r="79" spans="1:11" s="41" customFormat="1" ht="15" hidden="1" customHeight="1">
      <c r="A79" s="27"/>
      <c r="B79" s="28"/>
      <c r="C79" s="28"/>
      <c r="D79" s="27"/>
      <c r="E79" s="29"/>
      <c r="F79" s="30"/>
      <c r="G79" s="31"/>
      <c r="H79" s="32"/>
      <c r="I79" s="33">
        <f t="shared" si="1"/>
        <v>0</v>
      </c>
      <c r="K79" s="69"/>
    </row>
    <row r="80" spans="1:11" s="41" customFormat="1" ht="15" hidden="1" customHeight="1">
      <c r="A80" s="27"/>
      <c r="B80" s="28"/>
      <c r="C80" s="28"/>
      <c r="D80" s="27"/>
      <c r="E80" s="29"/>
      <c r="F80" s="30"/>
      <c r="G80" s="31"/>
      <c r="H80" s="32"/>
      <c r="I80" s="33">
        <f t="shared" si="1"/>
        <v>0</v>
      </c>
      <c r="K80" s="69"/>
    </row>
    <row r="81" spans="1:11" s="41" customFormat="1" ht="15" hidden="1" customHeight="1">
      <c r="A81" s="27"/>
      <c r="B81" s="28"/>
      <c r="C81" s="28"/>
      <c r="D81" s="27"/>
      <c r="E81" s="29"/>
      <c r="F81" s="30"/>
      <c r="G81" s="31"/>
      <c r="H81" s="32"/>
      <c r="I81" s="33">
        <f t="shared" si="1"/>
        <v>0</v>
      </c>
      <c r="K81" s="69"/>
    </row>
    <row r="82" spans="1:11" ht="15" hidden="1" customHeight="1">
      <c r="A82" s="27"/>
      <c r="B82" s="28"/>
      <c r="C82" s="28"/>
      <c r="D82" s="27"/>
      <c r="E82" s="29"/>
      <c r="F82" s="30"/>
      <c r="G82" s="31"/>
      <c r="H82" s="32"/>
      <c r="I82" s="33">
        <f t="shared" si="1"/>
        <v>0</v>
      </c>
      <c r="K82" s="69"/>
    </row>
    <row r="83" spans="1:11" ht="15" hidden="1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ht="15" hidden="1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ht="15" hidden="1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ht="15" hidden="1" customHeight="1">
      <c r="A86" s="27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9"/>
    </row>
    <row r="87" spans="1:11" ht="15" hidden="1" customHeight="1">
      <c r="A87" s="27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9"/>
    </row>
    <row r="88" spans="1:11" ht="15" hidden="1" customHeight="1">
      <c r="A88" s="27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9"/>
    </row>
    <row r="89" spans="1:11" ht="15" hidden="1" customHeight="1">
      <c r="A89" s="27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9"/>
    </row>
    <row r="90" spans="1:11" ht="15" hidden="1" customHeight="1">
      <c r="A90" s="27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9"/>
    </row>
    <row r="91" spans="1:11" ht="15" hidden="1" customHeight="1">
      <c r="A91" s="27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9"/>
    </row>
    <row r="92" spans="1:11" ht="15" hidden="1" customHeight="1">
      <c r="A92" s="27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9"/>
    </row>
    <row r="93" spans="1:11" ht="15" hidden="1" customHeight="1">
      <c r="A93" s="27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9"/>
    </row>
    <row r="94" spans="1:11" ht="15" hidden="1" customHeight="1">
      <c r="A94" s="27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9"/>
    </row>
    <row r="95" spans="1:11" ht="15" hidden="1" customHeight="1">
      <c r="A95" s="107" t="s">
        <v>91</v>
      </c>
      <c r="K95" s="69"/>
    </row>
    <row r="96" spans="1:11" ht="15" customHeight="1">
      <c r="K96" s="69"/>
    </row>
    <row r="97" spans="11:11" ht="15" customHeight="1">
      <c r="K97" s="69"/>
    </row>
  </sheetData>
  <sheetProtection formatCells="0" formatRows="0" insertRows="0" deleteRows="0"/>
  <mergeCells count="8">
    <mergeCell ref="K1:K7"/>
    <mergeCell ref="A8:B8"/>
    <mergeCell ref="A1:I2"/>
    <mergeCell ref="A3:B3"/>
    <mergeCell ref="A4:B4"/>
    <mergeCell ref="A5:B5"/>
    <mergeCell ref="A6:B6"/>
    <mergeCell ref="A7:B7"/>
  </mergeCells>
  <conditionalFormatting sqref="A17:I94">
    <cfRule type="notContainsBlanks" dxfId="28" priority="3">
      <formula>LEN(TRIM(A17))&gt;0</formula>
    </cfRule>
  </conditionalFormatting>
  <conditionalFormatting sqref="A17:A1048576">
    <cfRule type="duplicateValues" dxfId="27" priority="14"/>
  </conditionalFormatting>
  <conditionalFormatting sqref="D3">
    <cfRule type="duplicateValues" dxfId="26" priority="1"/>
  </conditionalFormatting>
  <hyperlinks>
    <hyperlink ref="A7" r:id="rId1" xr:uid="{13C83033-316A-49F7-8897-D58123653230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A734-3608-4AAE-99DA-801216B28F5E}">
  <dimension ref="A1:Q101"/>
  <sheetViews>
    <sheetView showGridLines="0" zoomScaleNormal="100" workbookViewId="0">
      <selection activeCell="K101" sqref="K10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86" t="s">
        <v>58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546" t="s">
        <v>59</v>
      </c>
      <c r="B4" s="547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546" t="s">
        <v>60</v>
      </c>
      <c r="B5" s="547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546" t="s">
        <v>61</v>
      </c>
      <c r="B6" s="547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548" t="s">
        <v>76</v>
      </c>
      <c r="B7" s="547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503" t="s">
        <v>194</v>
      </c>
      <c r="B8" s="496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49"/>
    </row>
    <row r="11" spans="1:14">
      <c r="A11" s="86" t="s">
        <v>88</v>
      </c>
      <c r="B11" s="77" t="s">
        <v>115</v>
      </c>
      <c r="C11" s="13"/>
      <c r="D11" s="81" t="s">
        <v>110</v>
      </c>
      <c r="E11" s="13"/>
      <c r="F11" s="13"/>
      <c r="G11" s="72"/>
      <c r="H11" s="135" t="s">
        <v>4</v>
      </c>
      <c r="I11" s="136" t="s">
        <v>4</v>
      </c>
      <c r="J11" s="11"/>
      <c r="K11" s="49"/>
    </row>
    <row r="12" spans="1:14">
      <c r="A12" s="86" t="s">
        <v>136</v>
      </c>
      <c r="B12" s="78" t="s">
        <v>138</v>
      </c>
      <c r="C12" s="13"/>
      <c r="D12" s="81"/>
      <c r="E12" s="13"/>
      <c r="F12" s="13"/>
      <c r="G12" s="72"/>
      <c r="H12" s="137" t="s">
        <v>6</v>
      </c>
      <c r="I12" s="138" t="s">
        <v>5</v>
      </c>
      <c r="J12" s="11"/>
      <c r="K12" s="49"/>
    </row>
    <row r="13" spans="1:14">
      <c r="A13" s="86" t="s">
        <v>97</v>
      </c>
      <c r="B13" s="78" t="s">
        <v>111</v>
      </c>
      <c r="C13" s="13"/>
      <c r="D13" s="81"/>
      <c r="E13" s="13"/>
      <c r="F13" s="13"/>
      <c r="G13" s="72"/>
      <c r="H13" s="137"/>
      <c r="I13" s="141"/>
      <c r="J13" s="11"/>
      <c r="K13" s="49"/>
    </row>
    <row r="14" spans="1:14">
      <c r="A14" s="86" t="s">
        <v>89</v>
      </c>
      <c r="B14" s="78" t="s">
        <v>112</v>
      </c>
      <c r="C14" s="13"/>
      <c r="D14" s="81"/>
      <c r="E14" s="13"/>
      <c r="F14" s="13"/>
      <c r="G14" s="72"/>
      <c r="H14" s="88">
        <f>SUM(H16:H98)</f>
        <v>0</v>
      </c>
      <c r="I14" s="127">
        <f>SUM(I16:I98)</f>
        <v>0</v>
      </c>
      <c r="J14" s="11"/>
      <c r="K14" s="49"/>
    </row>
    <row r="15" spans="1:14" ht="15.75" thickBot="1">
      <c r="A15" s="87" t="s">
        <v>98</v>
      </c>
      <c r="B15" s="79" t="s">
        <v>113</v>
      </c>
      <c r="C15" s="73"/>
      <c r="D15" s="82"/>
      <c r="E15" s="73"/>
      <c r="F15" s="73"/>
      <c r="G15" s="74"/>
      <c r="H15" s="124"/>
      <c r="I15" s="128"/>
      <c r="J15" s="11"/>
      <c r="K15" s="4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2"/>
    </row>
    <row r="17" spans="1:17" s="12" customFormat="1" ht="24" customHeight="1">
      <c r="A17" s="212">
        <v>9781514002285</v>
      </c>
      <c r="B17" s="211" t="s">
        <v>375</v>
      </c>
      <c r="C17" s="211" t="s">
        <v>378</v>
      </c>
      <c r="D17" s="186" t="s">
        <v>228</v>
      </c>
      <c r="E17" s="188">
        <v>18</v>
      </c>
      <c r="F17" s="30"/>
      <c r="G17" s="31">
        <v>0.46</v>
      </c>
      <c r="H17" s="32"/>
      <c r="I17" s="33">
        <f>H17*E17*(1-G17)</f>
        <v>0</v>
      </c>
      <c r="K17" s="49"/>
      <c r="L17" s="16"/>
    </row>
    <row r="18" spans="1:17" s="12" customFormat="1" ht="24" customHeight="1">
      <c r="A18" s="212">
        <v>9780830847174</v>
      </c>
      <c r="B18" s="211" t="s">
        <v>376</v>
      </c>
      <c r="C18" s="211" t="s">
        <v>379</v>
      </c>
      <c r="D18" s="186" t="s">
        <v>228</v>
      </c>
      <c r="E18" s="188">
        <v>17</v>
      </c>
      <c r="F18" s="30"/>
      <c r="G18" s="31">
        <v>0.46</v>
      </c>
      <c r="H18" s="32"/>
      <c r="I18" s="33">
        <f t="shared" ref="I18:I79" si="0">H18*E18*(1-G18)</f>
        <v>0</v>
      </c>
      <c r="K18" s="49"/>
    </row>
    <row r="19" spans="1:17" s="12" customFormat="1" ht="24" customHeight="1">
      <c r="A19" s="212">
        <v>9781514002636</v>
      </c>
      <c r="B19" s="211" t="s">
        <v>377</v>
      </c>
      <c r="C19" s="211" t="s">
        <v>380</v>
      </c>
      <c r="D19" s="186" t="s">
        <v>229</v>
      </c>
      <c r="E19" s="188">
        <v>25</v>
      </c>
      <c r="F19" s="30"/>
      <c r="G19" s="31">
        <v>0.46</v>
      </c>
      <c r="H19" s="32"/>
      <c r="I19" s="33">
        <f t="shared" si="0"/>
        <v>0</v>
      </c>
      <c r="K19" s="49"/>
    </row>
    <row r="20" spans="1:17" s="12" customFormat="1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  <c r="K20" s="48"/>
    </row>
    <row r="21" spans="1:17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544"/>
    </row>
    <row r="22" spans="1:17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545"/>
    </row>
    <row r="23" spans="1:17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545"/>
    </row>
    <row r="24" spans="1:17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545"/>
    </row>
    <row r="25" spans="1:17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545"/>
    </row>
    <row r="26" spans="1:17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545"/>
      <c r="L26" s="68"/>
      <c r="N26" s="68"/>
      <c r="O26" s="68"/>
      <c r="P26" s="68"/>
      <c r="Q26" s="68"/>
    </row>
    <row r="27" spans="1:17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545"/>
      <c r="L27" s="68"/>
      <c r="N27" s="68"/>
      <c r="O27" s="68"/>
      <c r="P27" s="68"/>
      <c r="Q27" s="68"/>
    </row>
    <row r="28" spans="1:17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545"/>
      <c r="L28" s="68"/>
      <c r="N28" s="68"/>
      <c r="O28" s="68"/>
      <c r="P28" s="68"/>
      <c r="Q28" s="68"/>
    </row>
    <row r="29" spans="1:17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545"/>
    </row>
    <row r="30" spans="1:17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545"/>
    </row>
    <row r="31" spans="1:17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545"/>
    </row>
    <row r="32" spans="1:17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545"/>
    </row>
    <row r="33" spans="1:11" s="12" customFormat="1" ht="12.75" hidden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545"/>
    </row>
    <row r="34" spans="1:11" s="12" customFormat="1" ht="12.75" hidden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69"/>
    </row>
    <row r="35" spans="1:11" s="12" customFormat="1" ht="12.75" hidden="1" customHeight="1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69"/>
    </row>
    <row r="36" spans="1:11" s="12" customFormat="1" ht="12.75" hidden="1" customHeight="1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hidden="1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hidden="1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hidden="1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hidden="1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hidden="1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hidden="1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hidden="1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hidden="1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hidden="1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hidden="1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hidden="1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hidden="1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hidden="1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12" customFormat="1" ht="12.75" hidden="1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12" customFormat="1" ht="12.75" hidden="1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12" customFormat="1" ht="12.75" hidden="1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12" customFormat="1" ht="12.75" hidden="1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12" customFormat="1" ht="12.75" hidden="1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12" customFormat="1" ht="12.75" hidden="1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12" customFormat="1" ht="12.75" hidden="1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12" customFormat="1" ht="12.75" hidden="1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12" customFormat="1" ht="12.75" hidden="1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12" customFormat="1" ht="12.75" hidden="1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12" customFormat="1" ht="12.75" hidden="1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12" customFormat="1" ht="12.75" hidden="1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12" customFormat="1" ht="12.75" hidden="1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41" customFormat="1" ht="12.75" hidden="1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41" customFormat="1" ht="12.75" hidden="1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2.75" hidden="1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2.75" hidden="1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2.75" hidden="1" customHeight="1">
      <c r="A67" s="27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9"/>
    </row>
    <row r="68" spans="1:11" s="41" customFormat="1" ht="12.75" hidden="1" customHeight="1">
      <c r="A68" s="27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9"/>
    </row>
    <row r="69" spans="1:11" s="41" customFormat="1" ht="12.75" hidden="1" customHeight="1">
      <c r="A69" s="27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9"/>
    </row>
    <row r="70" spans="1:11" s="41" customFormat="1" ht="12.75" hidden="1" customHeight="1">
      <c r="A70" s="27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9"/>
    </row>
    <row r="71" spans="1:11" s="41" customFormat="1" ht="12.75" hidden="1" customHeight="1">
      <c r="A71" s="27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9"/>
    </row>
    <row r="72" spans="1:11" s="41" customFormat="1" ht="12.75" hidden="1" customHeight="1">
      <c r="A72" s="27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9"/>
    </row>
    <row r="73" spans="1:11" s="41" customFormat="1" ht="12.75" hidden="1" customHeight="1">
      <c r="A73" s="27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9"/>
    </row>
    <row r="74" spans="1:11" s="41" customFormat="1" ht="12.75" hidden="1" customHeight="1">
      <c r="A74" s="27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9"/>
    </row>
    <row r="75" spans="1:11" s="41" customFormat="1" ht="15" hidden="1" customHeight="1">
      <c r="A75" s="27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9"/>
    </row>
    <row r="76" spans="1:11" s="41" customFormat="1" ht="15" hidden="1" customHeight="1">
      <c r="A76" s="27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9"/>
    </row>
    <row r="77" spans="1:11" s="41" customFormat="1" ht="15" hidden="1" customHeight="1">
      <c r="A77" s="27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9"/>
    </row>
    <row r="78" spans="1:11" s="41" customFormat="1" ht="15" hidden="1" customHeight="1">
      <c r="A78" s="27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9"/>
    </row>
    <row r="79" spans="1:11" s="41" customFormat="1" ht="15" hidden="1" customHeight="1">
      <c r="A79" s="27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9"/>
    </row>
    <row r="80" spans="1:11" s="41" customFormat="1" ht="15" hidden="1" customHeight="1">
      <c r="A80" s="27"/>
      <c r="B80" s="28"/>
      <c r="C80" s="28"/>
      <c r="D80" s="27"/>
      <c r="E80" s="29"/>
      <c r="F80" s="30"/>
      <c r="G80" s="31"/>
      <c r="H80" s="32"/>
      <c r="I80" s="33">
        <f t="shared" ref="I80:I98" si="1">H80*E80*(1-G80)</f>
        <v>0</v>
      </c>
      <c r="K80" s="69"/>
    </row>
    <row r="81" spans="1:11" s="41" customFormat="1" ht="15" hidden="1" customHeight="1">
      <c r="A81" s="27"/>
      <c r="B81" s="28"/>
      <c r="C81" s="28"/>
      <c r="D81" s="27"/>
      <c r="E81" s="29"/>
      <c r="F81" s="30"/>
      <c r="G81" s="31"/>
      <c r="H81" s="32"/>
      <c r="I81" s="33">
        <f t="shared" si="1"/>
        <v>0</v>
      </c>
      <c r="K81" s="69"/>
    </row>
    <row r="82" spans="1:11" s="41" customFormat="1" ht="15" hidden="1" customHeight="1">
      <c r="A82" s="27"/>
      <c r="B82" s="28"/>
      <c r="C82" s="28"/>
      <c r="D82" s="27"/>
      <c r="E82" s="29"/>
      <c r="F82" s="30"/>
      <c r="G82" s="31"/>
      <c r="H82" s="32"/>
      <c r="I82" s="33">
        <f t="shared" si="1"/>
        <v>0</v>
      </c>
      <c r="K82" s="69"/>
    </row>
    <row r="83" spans="1:11" s="41" customFormat="1" ht="15" hidden="1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s="41" customFormat="1" ht="15" hidden="1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s="41" customFormat="1" ht="15" hidden="1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ht="15" hidden="1" customHeight="1">
      <c r="A86" s="27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9"/>
    </row>
    <row r="87" spans="1:11" ht="15" hidden="1" customHeight="1">
      <c r="A87" s="27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9"/>
    </row>
    <row r="88" spans="1:11" ht="15" hidden="1" customHeight="1">
      <c r="A88" s="27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9"/>
    </row>
    <row r="89" spans="1:11" ht="15" hidden="1" customHeight="1">
      <c r="A89" s="27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9"/>
    </row>
    <row r="90" spans="1:11" ht="15" hidden="1" customHeight="1">
      <c r="A90" s="27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9"/>
    </row>
    <row r="91" spans="1:11" ht="15" hidden="1" customHeight="1">
      <c r="A91" s="27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9"/>
    </row>
    <row r="92" spans="1:11" ht="15" hidden="1" customHeight="1">
      <c r="A92" s="27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9"/>
    </row>
    <row r="93" spans="1:11" ht="15" hidden="1" customHeight="1">
      <c r="A93" s="27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9"/>
    </row>
    <row r="94" spans="1:11" ht="15" hidden="1" customHeight="1">
      <c r="A94" s="27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9"/>
    </row>
    <row r="95" spans="1:11" ht="15" hidden="1" customHeight="1">
      <c r="A95" s="27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9"/>
    </row>
    <row r="96" spans="1:11" ht="15" hidden="1" customHeight="1">
      <c r="A96" s="27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9"/>
    </row>
    <row r="97" spans="1:11" ht="15" hidden="1" customHeight="1">
      <c r="A97" s="27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9"/>
    </row>
    <row r="98" spans="1:11" ht="15" hidden="1" customHeight="1">
      <c r="A98" s="27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9"/>
    </row>
    <row r="99" spans="1:11" ht="15" hidden="1" customHeight="1">
      <c r="A99" s="107" t="s">
        <v>91</v>
      </c>
      <c r="K99" s="69"/>
    </row>
    <row r="100" spans="1:11" ht="15" customHeight="1">
      <c r="K100" s="69"/>
    </row>
    <row r="101" spans="1:11" ht="15" customHeight="1">
      <c r="K101" s="69"/>
    </row>
  </sheetData>
  <sheetProtection formatCells="0" formatRows="0" insertRows="0" deleteRows="0"/>
  <mergeCells count="9">
    <mergeCell ref="K1:K7"/>
    <mergeCell ref="A8:B8"/>
    <mergeCell ref="K21:K33"/>
    <mergeCell ref="A1:I2"/>
    <mergeCell ref="A3:B3"/>
    <mergeCell ref="A4:B4"/>
    <mergeCell ref="A5:B5"/>
    <mergeCell ref="A6:B6"/>
    <mergeCell ref="A7:B7"/>
  </mergeCells>
  <conditionalFormatting sqref="A17:I98">
    <cfRule type="notContainsBlanks" dxfId="25" priority="4">
      <formula>LEN(TRIM(A17))&gt;0</formula>
    </cfRule>
  </conditionalFormatting>
  <conditionalFormatting sqref="A17:A1048576">
    <cfRule type="duplicateValues" dxfId="24" priority="14"/>
  </conditionalFormatting>
  <conditionalFormatting sqref="A1:A7 A9:A1048576">
    <cfRule type="duplicateValues" dxfId="23" priority="2"/>
  </conditionalFormatting>
  <conditionalFormatting sqref="A8">
    <cfRule type="duplicateValues" dxfId="22" priority="1"/>
  </conditionalFormatting>
  <hyperlinks>
    <hyperlink ref="A7" r:id="rId1" xr:uid="{09FD5589-CD9C-47F2-9188-EADFB193CB34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A022-D7A3-4726-9E61-6EC725247261}">
  <dimension ref="A1:M73"/>
  <sheetViews>
    <sheetView showGridLines="0" topLeftCell="A8" zoomScaleNormal="100" workbookViewId="0">
      <selection activeCell="E30" sqref="E30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3" ht="23.25" customHeight="1">
      <c r="A1" s="491" t="s">
        <v>258</v>
      </c>
      <c r="B1" s="491"/>
      <c r="C1" s="491"/>
      <c r="D1" s="491"/>
      <c r="E1" s="491"/>
      <c r="F1" s="491"/>
      <c r="G1" s="491"/>
      <c r="H1" s="491"/>
      <c r="I1" s="491"/>
    </row>
    <row r="2" spans="1:13" ht="24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13" ht="24" customHeight="1">
      <c r="A3" s="497" t="s">
        <v>161</v>
      </c>
      <c r="B3" s="498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3" ht="24" customHeight="1">
      <c r="A4" s="499" t="s">
        <v>162</v>
      </c>
      <c r="B4" s="500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3" ht="24" customHeight="1">
      <c r="A5" s="499" t="s">
        <v>163</v>
      </c>
      <c r="B5" s="500"/>
      <c r="C5" s="15" t="s">
        <v>9</v>
      </c>
      <c r="D5" s="10"/>
      <c r="E5" s="10"/>
      <c r="F5" s="19" t="s">
        <v>14</v>
      </c>
      <c r="G5" s="9"/>
      <c r="H5" s="26"/>
      <c r="I5" s="9"/>
    </row>
    <row r="6" spans="1:13" ht="24" customHeight="1">
      <c r="A6" s="499" t="s">
        <v>66</v>
      </c>
      <c r="B6" s="500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3" ht="24" customHeight="1">
      <c r="A7" s="480" t="s">
        <v>21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  <c r="K7" s="482"/>
      <c r="L7" s="482"/>
      <c r="M7" s="558"/>
    </row>
    <row r="8" spans="1:13" ht="24" customHeight="1" thickBot="1">
      <c r="A8" s="474"/>
      <c r="B8" s="475"/>
      <c r="C8" s="6"/>
      <c r="D8" s="7"/>
      <c r="E8" s="17"/>
      <c r="F8" s="16"/>
      <c r="G8" s="4"/>
      <c r="H8" s="24"/>
      <c r="I8" s="4"/>
    </row>
    <row r="9" spans="1:13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3" ht="15.75" customHeight="1" thickTop="1">
      <c r="A10" s="146" t="s">
        <v>92</v>
      </c>
      <c r="B10" s="147"/>
      <c r="C10" s="549" t="s">
        <v>179</v>
      </c>
      <c r="D10" s="550"/>
      <c r="E10" s="550"/>
      <c r="F10" s="550"/>
      <c r="G10" s="551"/>
      <c r="H10" s="139"/>
      <c r="I10" s="140"/>
    </row>
    <row r="11" spans="1:13" ht="15" customHeight="1">
      <c r="A11" s="86" t="s">
        <v>171</v>
      </c>
      <c r="B11" s="148"/>
      <c r="C11" s="178" t="s">
        <v>178</v>
      </c>
      <c r="D11" s="173"/>
      <c r="E11" s="173"/>
      <c r="F11" s="173"/>
      <c r="G11" s="174"/>
      <c r="H11" s="135" t="s">
        <v>4</v>
      </c>
      <c r="I11" s="136" t="s">
        <v>4</v>
      </c>
    </row>
    <row r="12" spans="1:13" ht="15" customHeight="1">
      <c r="A12" s="86" t="s">
        <v>174</v>
      </c>
      <c r="B12" s="148"/>
      <c r="C12" s="179" t="s">
        <v>175</v>
      </c>
      <c r="D12" s="175"/>
      <c r="E12" s="175"/>
      <c r="F12" s="175"/>
      <c r="G12" s="176"/>
      <c r="H12" s="137" t="s">
        <v>6</v>
      </c>
      <c r="I12" s="138" t="s">
        <v>5</v>
      </c>
    </row>
    <row r="13" spans="1:13">
      <c r="A13" s="86" t="s">
        <v>177</v>
      </c>
      <c r="B13" s="148"/>
      <c r="C13" s="559" t="s">
        <v>176</v>
      </c>
      <c r="D13" s="560"/>
      <c r="E13" s="560"/>
      <c r="F13" s="560"/>
      <c r="G13" s="561"/>
      <c r="H13" s="137"/>
      <c r="I13" s="141"/>
    </row>
    <row r="14" spans="1:13">
      <c r="A14" s="562" t="s">
        <v>180</v>
      </c>
      <c r="B14" s="563"/>
      <c r="C14" s="552" t="s">
        <v>181</v>
      </c>
      <c r="D14" s="553"/>
      <c r="E14" s="553"/>
      <c r="F14" s="553"/>
      <c r="G14" s="554"/>
      <c r="H14" s="88">
        <f>SUM(H16:H70)</f>
        <v>0</v>
      </c>
      <c r="I14" s="127">
        <f>SUM(I16:I70)</f>
        <v>0</v>
      </c>
    </row>
    <row r="15" spans="1:13" ht="15.75" customHeight="1" thickBot="1">
      <c r="A15" s="564"/>
      <c r="B15" s="565"/>
      <c r="C15" s="555"/>
      <c r="D15" s="556"/>
      <c r="E15" s="556"/>
      <c r="F15" s="556"/>
      <c r="G15" s="557"/>
      <c r="H15" s="124"/>
      <c r="I15" s="128"/>
    </row>
    <row r="16" spans="1:13" s="57" customFormat="1" ht="24.75" customHeight="1" thickTop="1">
      <c r="A16" s="52" t="s">
        <v>0</v>
      </c>
      <c r="B16" s="52" t="s">
        <v>90</v>
      </c>
      <c r="C16" s="52" t="s">
        <v>24</v>
      </c>
      <c r="D16" s="52" t="s">
        <v>25</v>
      </c>
      <c r="E16" s="53" t="s">
        <v>26</v>
      </c>
      <c r="F16" s="54" t="s">
        <v>28</v>
      </c>
      <c r="G16" s="55" t="s">
        <v>23</v>
      </c>
      <c r="H16" s="56" t="s">
        <v>27</v>
      </c>
      <c r="I16" s="53" t="s">
        <v>4</v>
      </c>
    </row>
    <row r="17" spans="1:9" s="13" customFormat="1" ht="15" customHeight="1">
      <c r="A17" s="193" t="s">
        <v>381</v>
      </c>
      <c r="B17" s="193" t="s">
        <v>397</v>
      </c>
      <c r="C17" s="213">
        <v>612978575109</v>
      </c>
      <c r="D17" s="143">
        <f t="shared" ref="D17:D23" si="0">G17*0.5</f>
        <v>8.9949999999999992</v>
      </c>
      <c r="E17" s="43" t="s">
        <v>110</v>
      </c>
      <c r="F17" s="44" t="s">
        <v>110</v>
      </c>
      <c r="G17" s="195">
        <v>17.989999999999998</v>
      </c>
      <c r="H17" s="27"/>
      <c r="I17" s="40">
        <f t="shared" ref="I17:I23" si="1">H17*D17</f>
        <v>0</v>
      </c>
    </row>
    <row r="18" spans="1:9" s="13" customFormat="1" ht="15" customHeight="1">
      <c r="A18" s="193" t="s">
        <v>382</v>
      </c>
      <c r="B18" s="193" t="s">
        <v>398</v>
      </c>
      <c r="C18" s="213">
        <v>612978574638</v>
      </c>
      <c r="D18" s="143">
        <f t="shared" si="0"/>
        <v>8.9949999999999992</v>
      </c>
      <c r="E18" s="43" t="s">
        <v>110</v>
      </c>
      <c r="F18" s="44" t="s">
        <v>110</v>
      </c>
      <c r="G18" s="195">
        <v>17.989999999999998</v>
      </c>
      <c r="H18" s="27"/>
      <c r="I18" s="40">
        <f t="shared" si="1"/>
        <v>0</v>
      </c>
    </row>
    <row r="19" spans="1:9" s="12" customFormat="1" ht="15" customHeight="1">
      <c r="A19" s="193" t="s">
        <v>383</v>
      </c>
      <c r="B19" s="193" t="s">
        <v>399</v>
      </c>
      <c r="C19" s="213">
        <v>612978574621</v>
      </c>
      <c r="D19" s="143">
        <f t="shared" si="0"/>
        <v>8.9949999999999992</v>
      </c>
      <c r="E19" s="43" t="s">
        <v>110</v>
      </c>
      <c r="F19" s="44" t="s">
        <v>110</v>
      </c>
      <c r="G19" s="195">
        <v>17.989999999999998</v>
      </c>
      <c r="H19" s="46"/>
      <c r="I19" s="40">
        <f t="shared" si="1"/>
        <v>0</v>
      </c>
    </row>
    <row r="20" spans="1:9" s="12" customFormat="1" ht="15" customHeight="1">
      <c r="A20" s="193" t="s">
        <v>384</v>
      </c>
      <c r="B20" s="193" t="s">
        <v>400</v>
      </c>
      <c r="C20" s="213">
        <v>612978575116</v>
      </c>
      <c r="D20" s="143">
        <f t="shared" si="0"/>
        <v>8.9949999999999992</v>
      </c>
      <c r="E20" s="43" t="s">
        <v>110</v>
      </c>
      <c r="F20" s="44" t="s">
        <v>110</v>
      </c>
      <c r="G20" s="195">
        <v>17.989999999999998</v>
      </c>
      <c r="H20" s="46"/>
      <c r="I20" s="40">
        <f t="shared" si="1"/>
        <v>0</v>
      </c>
    </row>
    <row r="21" spans="1:9" s="12" customFormat="1" ht="15" customHeight="1">
      <c r="A21" s="193" t="s">
        <v>385</v>
      </c>
      <c r="B21" s="193" t="s">
        <v>401</v>
      </c>
      <c r="C21" s="213">
        <v>612978575284</v>
      </c>
      <c r="D21" s="143">
        <f t="shared" si="0"/>
        <v>8.9949999999999992</v>
      </c>
      <c r="E21" s="43" t="s">
        <v>110</v>
      </c>
      <c r="F21" s="44" t="s">
        <v>110</v>
      </c>
      <c r="G21" s="195">
        <v>17.989999999999998</v>
      </c>
      <c r="H21" s="46"/>
      <c r="I21" s="40">
        <f t="shared" si="1"/>
        <v>0</v>
      </c>
    </row>
    <row r="22" spans="1:9" s="12" customFormat="1" ht="15" customHeight="1">
      <c r="A22" s="193" t="s">
        <v>386</v>
      </c>
      <c r="B22" s="193" t="s">
        <v>402</v>
      </c>
      <c r="C22" s="213">
        <v>612978574515</v>
      </c>
      <c r="D22" s="143">
        <f t="shared" si="0"/>
        <v>8.9949999999999992</v>
      </c>
      <c r="E22" s="43" t="s">
        <v>110</v>
      </c>
      <c r="F22" s="44" t="s">
        <v>110</v>
      </c>
      <c r="G22" s="195">
        <v>17.989999999999998</v>
      </c>
      <c r="H22" s="46"/>
      <c r="I22" s="40">
        <f t="shared" si="1"/>
        <v>0</v>
      </c>
    </row>
    <row r="23" spans="1:9" s="12" customFormat="1" ht="15" customHeight="1">
      <c r="A23" s="193" t="s">
        <v>387</v>
      </c>
      <c r="B23" s="193" t="s">
        <v>403</v>
      </c>
      <c r="C23" s="213">
        <v>612978575291</v>
      </c>
      <c r="D23" s="143">
        <f t="shared" si="0"/>
        <v>8.9949999999999992</v>
      </c>
      <c r="E23" s="43" t="s">
        <v>110</v>
      </c>
      <c r="F23" s="44" t="s">
        <v>110</v>
      </c>
      <c r="G23" s="195">
        <v>17.989999999999998</v>
      </c>
      <c r="H23" s="46"/>
      <c r="I23" s="40">
        <f t="shared" si="1"/>
        <v>0</v>
      </c>
    </row>
    <row r="24" spans="1:9" s="13" customFormat="1" ht="15" customHeight="1">
      <c r="A24" s="193" t="s">
        <v>388</v>
      </c>
      <c r="B24" s="193" t="s">
        <v>404</v>
      </c>
      <c r="C24" s="213">
        <v>612978578339</v>
      </c>
      <c r="D24" s="143">
        <f t="shared" ref="D24:D33" si="2">G24*0.5</f>
        <v>10.994999999999999</v>
      </c>
      <c r="E24" s="43" t="s">
        <v>110</v>
      </c>
      <c r="F24" s="44" t="s">
        <v>110</v>
      </c>
      <c r="G24" s="195">
        <v>21.99</v>
      </c>
      <c r="H24" s="27"/>
      <c r="I24" s="40">
        <f t="shared" ref="I24:I51" si="3">H24*D24</f>
        <v>0</v>
      </c>
    </row>
    <row r="25" spans="1:9" s="13" customFormat="1" ht="15" customHeight="1">
      <c r="A25" s="193" t="s">
        <v>389</v>
      </c>
      <c r="B25" s="193" t="s">
        <v>404</v>
      </c>
      <c r="C25" s="213">
        <v>612978578346</v>
      </c>
      <c r="D25" s="143">
        <f t="shared" si="2"/>
        <v>10.994999999999999</v>
      </c>
      <c r="E25" s="43" t="s">
        <v>110</v>
      </c>
      <c r="F25" s="44" t="s">
        <v>110</v>
      </c>
      <c r="G25" s="195">
        <v>21.99</v>
      </c>
      <c r="H25" s="27"/>
      <c r="I25" s="40">
        <f t="shared" si="3"/>
        <v>0</v>
      </c>
    </row>
    <row r="26" spans="1:9" s="13" customFormat="1" ht="15" customHeight="1">
      <c r="A26" s="193" t="s">
        <v>390</v>
      </c>
      <c r="B26" s="193" t="s">
        <v>404</v>
      </c>
      <c r="C26" s="213">
        <v>612978578353</v>
      </c>
      <c r="D26" s="143">
        <f t="shared" si="2"/>
        <v>10.994999999999999</v>
      </c>
      <c r="E26" s="43" t="s">
        <v>110</v>
      </c>
      <c r="F26" s="44" t="s">
        <v>110</v>
      </c>
      <c r="G26" s="195">
        <v>21.99</v>
      </c>
      <c r="H26" s="27"/>
      <c r="I26" s="40">
        <f t="shared" si="3"/>
        <v>0</v>
      </c>
    </row>
    <row r="27" spans="1:9" s="13" customFormat="1" ht="15" customHeight="1">
      <c r="A27" s="193" t="s">
        <v>391</v>
      </c>
      <c r="B27" s="193" t="s">
        <v>404</v>
      </c>
      <c r="C27" s="213">
        <v>612978578360</v>
      </c>
      <c r="D27" s="143">
        <f t="shared" si="2"/>
        <v>10.994999999999999</v>
      </c>
      <c r="E27" s="43" t="s">
        <v>110</v>
      </c>
      <c r="F27" s="44" t="s">
        <v>110</v>
      </c>
      <c r="G27" s="195">
        <v>21.99</v>
      </c>
      <c r="H27" s="27"/>
      <c r="I27" s="40">
        <f t="shared" si="3"/>
        <v>0</v>
      </c>
    </row>
    <row r="28" spans="1:9" s="12" customFormat="1" ht="15" customHeight="1">
      <c r="A28" s="193" t="s">
        <v>392</v>
      </c>
      <c r="B28" s="193" t="s">
        <v>405</v>
      </c>
      <c r="C28" s="213">
        <v>612978578469</v>
      </c>
      <c r="D28" s="143">
        <f t="shared" si="2"/>
        <v>10.994999999999999</v>
      </c>
      <c r="E28" s="43" t="s">
        <v>110</v>
      </c>
      <c r="F28" s="44" t="s">
        <v>110</v>
      </c>
      <c r="G28" s="195">
        <v>21.99</v>
      </c>
      <c r="H28" s="27"/>
      <c r="I28" s="40">
        <f t="shared" si="3"/>
        <v>0</v>
      </c>
    </row>
    <row r="29" spans="1:9" s="12" customFormat="1" ht="15" customHeight="1">
      <c r="A29" s="193" t="s">
        <v>393</v>
      </c>
      <c r="B29" s="193" t="s">
        <v>405</v>
      </c>
      <c r="C29" s="213">
        <v>612978578476</v>
      </c>
      <c r="D29" s="143">
        <f t="shared" si="2"/>
        <v>10.994999999999999</v>
      </c>
      <c r="E29" s="43" t="s">
        <v>110</v>
      </c>
      <c r="F29" s="44" t="s">
        <v>110</v>
      </c>
      <c r="G29" s="195">
        <v>21.99</v>
      </c>
      <c r="H29" s="27"/>
      <c r="I29" s="40">
        <f t="shared" si="3"/>
        <v>0</v>
      </c>
    </row>
    <row r="30" spans="1:9" s="12" customFormat="1" ht="15" customHeight="1">
      <c r="A30" s="193" t="s">
        <v>394</v>
      </c>
      <c r="B30" s="193" t="s">
        <v>405</v>
      </c>
      <c r="C30" s="213">
        <v>612978578483</v>
      </c>
      <c r="D30" s="143">
        <f t="shared" si="2"/>
        <v>10.994999999999999</v>
      </c>
      <c r="E30" s="43" t="s">
        <v>110</v>
      </c>
      <c r="F30" s="44" t="s">
        <v>110</v>
      </c>
      <c r="G30" s="195">
        <v>21.99</v>
      </c>
      <c r="H30" s="27"/>
      <c r="I30" s="40">
        <f t="shared" si="3"/>
        <v>0</v>
      </c>
    </row>
    <row r="31" spans="1:9" s="12" customFormat="1" ht="15" customHeight="1">
      <c r="A31" s="193" t="s">
        <v>392</v>
      </c>
      <c r="B31" s="193" t="s">
        <v>405</v>
      </c>
      <c r="C31" s="213">
        <v>612978578490</v>
      </c>
      <c r="D31" s="143">
        <f t="shared" si="2"/>
        <v>10.994999999999999</v>
      </c>
      <c r="E31" s="43" t="s">
        <v>110</v>
      </c>
      <c r="F31" s="44" t="s">
        <v>110</v>
      </c>
      <c r="G31" s="195">
        <v>21.99</v>
      </c>
      <c r="H31" s="27"/>
      <c r="I31" s="40">
        <f t="shared" si="3"/>
        <v>0</v>
      </c>
    </row>
    <row r="32" spans="1:9" s="12" customFormat="1" ht="15" customHeight="1">
      <c r="A32" s="193" t="s">
        <v>395</v>
      </c>
      <c r="B32" s="193" t="s">
        <v>406</v>
      </c>
      <c r="C32" s="213">
        <v>612978574850</v>
      </c>
      <c r="D32" s="143">
        <f t="shared" si="2"/>
        <v>12.494999999999999</v>
      </c>
      <c r="E32" s="43" t="s">
        <v>110</v>
      </c>
      <c r="F32" s="44" t="s">
        <v>110</v>
      </c>
      <c r="G32" s="195">
        <v>24.99</v>
      </c>
      <c r="H32" s="46"/>
      <c r="I32" s="40">
        <f t="shared" si="3"/>
        <v>0</v>
      </c>
    </row>
    <row r="33" spans="1:9" s="12" customFormat="1" ht="15" customHeight="1">
      <c r="A33" s="193" t="s">
        <v>396</v>
      </c>
      <c r="B33" s="193" t="s">
        <v>407</v>
      </c>
      <c r="C33" s="213">
        <v>612978571606</v>
      </c>
      <c r="D33" s="143">
        <f t="shared" si="2"/>
        <v>14.494999999999999</v>
      </c>
      <c r="E33" s="43" t="s">
        <v>110</v>
      </c>
      <c r="F33" s="44" t="s">
        <v>110</v>
      </c>
      <c r="G33" s="195">
        <v>28.99</v>
      </c>
      <c r="H33" s="46"/>
      <c r="I33" s="40">
        <f t="shared" si="3"/>
        <v>0</v>
      </c>
    </row>
    <row r="34" spans="1:9" s="12" customFormat="1" ht="12.75" hidden="1">
      <c r="A34" s="42"/>
      <c r="B34" s="28"/>
      <c r="C34" s="27"/>
      <c r="D34" s="21"/>
      <c r="E34" s="46"/>
      <c r="F34" s="44"/>
      <c r="G34" s="22"/>
      <c r="H34" s="46"/>
      <c r="I34" s="40">
        <f t="shared" si="3"/>
        <v>0</v>
      </c>
    </row>
    <row r="35" spans="1:9" s="12" customFormat="1" ht="12.75" hidden="1">
      <c r="A35" s="42"/>
      <c r="B35" s="28"/>
      <c r="C35" s="27"/>
      <c r="D35" s="21"/>
      <c r="E35" s="46"/>
      <c r="F35" s="44"/>
      <c r="G35" s="22"/>
      <c r="H35" s="46"/>
      <c r="I35" s="40">
        <f t="shared" si="3"/>
        <v>0</v>
      </c>
    </row>
    <row r="36" spans="1:9" s="41" customFormat="1" ht="12.75" hidden="1">
      <c r="A36" s="42"/>
      <c r="B36" s="28"/>
      <c r="C36" s="27"/>
      <c r="D36" s="21"/>
      <c r="E36" s="46"/>
      <c r="F36" s="44"/>
      <c r="G36" s="22"/>
      <c r="H36" s="46"/>
      <c r="I36" s="40">
        <f t="shared" si="3"/>
        <v>0</v>
      </c>
    </row>
    <row r="37" spans="1:9" s="41" customFormat="1" ht="12.75" hidden="1">
      <c r="A37" s="42"/>
      <c r="B37" s="28"/>
      <c r="C37" s="27"/>
      <c r="D37" s="21"/>
      <c r="E37" s="46"/>
      <c r="F37" s="44"/>
      <c r="G37" s="22"/>
      <c r="H37" s="46"/>
      <c r="I37" s="40">
        <f t="shared" si="3"/>
        <v>0</v>
      </c>
    </row>
    <row r="38" spans="1:9" s="41" customFormat="1" ht="12.75" hidden="1">
      <c r="A38" s="42"/>
      <c r="B38" s="28"/>
      <c r="C38" s="27"/>
      <c r="D38" s="21"/>
      <c r="E38" s="46"/>
      <c r="F38" s="44"/>
      <c r="G38" s="22"/>
      <c r="H38" s="46"/>
      <c r="I38" s="40">
        <f t="shared" si="3"/>
        <v>0</v>
      </c>
    </row>
    <row r="39" spans="1:9" s="41" customFormat="1" ht="12.75" hidden="1">
      <c r="A39" s="42"/>
      <c r="B39" s="28"/>
      <c r="C39" s="27"/>
      <c r="D39" s="21"/>
      <c r="E39" s="46"/>
      <c r="F39" s="44"/>
      <c r="G39" s="22"/>
      <c r="H39" s="46"/>
      <c r="I39" s="40">
        <f t="shared" si="3"/>
        <v>0</v>
      </c>
    </row>
    <row r="40" spans="1:9" s="41" customFormat="1" ht="12.75" hidden="1">
      <c r="A40" s="42"/>
      <c r="B40" s="28"/>
      <c r="C40" s="27"/>
      <c r="D40" s="21"/>
      <c r="E40" s="46"/>
      <c r="F40" s="44"/>
      <c r="G40" s="22"/>
      <c r="H40" s="46"/>
      <c r="I40" s="40">
        <f t="shared" si="3"/>
        <v>0</v>
      </c>
    </row>
    <row r="41" spans="1:9" s="41" customFormat="1" ht="12.75" hidden="1">
      <c r="A41" s="42"/>
      <c r="B41" s="28"/>
      <c r="C41" s="27"/>
      <c r="D41" s="21"/>
      <c r="E41" s="46"/>
      <c r="F41" s="44"/>
      <c r="G41" s="22"/>
      <c r="H41" s="46"/>
      <c r="I41" s="40">
        <f t="shared" si="3"/>
        <v>0</v>
      </c>
    </row>
    <row r="42" spans="1:9" s="41" customFormat="1" ht="12.75" hidden="1">
      <c r="A42" s="42"/>
      <c r="B42" s="28"/>
      <c r="C42" s="27"/>
      <c r="D42" s="21"/>
      <c r="E42" s="46"/>
      <c r="F42" s="44"/>
      <c r="G42" s="22"/>
      <c r="H42" s="46"/>
      <c r="I42" s="40">
        <f t="shared" si="3"/>
        <v>0</v>
      </c>
    </row>
    <row r="43" spans="1:9" s="41" customFormat="1" ht="12.75" hidden="1">
      <c r="A43" s="42"/>
      <c r="B43" s="28"/>
      <c r="C43" s="27"/>
      <c r="D43" s="21"/>
      <c r="E43" s="46"/>
      <c r="F43" s="44"/>
      <c r="G43" s="22"/>
      <c r="H43" s="46"/>
      <c r="I43" s="40">
        <f t="shared" si="3"/>
        <v>0</v>
      </c>
    </row>
    <row r="44" spans="1:9" s="41" customFormat="1" ht="12.75" hidden="1">
      <c r="A44" s="42"/>
      <c r="B44" s="28"/>
      <c r="C44" s="27"/>
      <c r="D44" s="21"/>
      <c r="E44" s="46"/>
      <c r="F44" s="44"/>
      <c r="G44" s="22"/>
      <c r="H44" s="46"/>
      <c r="I44" s="40">
        <f t="shared" si="3"/>
        <v>0</v>
      </c>
    </row>
    <row r="45" spans="1:9" s="41" customFormat="1" ht="12.75" hidden="1">
      <c r="A45" s="42"/>
      <c r="B45" s="28"/>
      <c r="C45" s="27"/>
      <c r="D45" s="21"/>
      <c r="E45" s="46"/>
      <c r="F45" s="44"/>
      <c r="G45" s="22"/>
      <c r="H45" s="46"/>
      <c r="I45" s="40">
        <f t="shared" si="3"/>
        <v>0</v>
      </c>
    </row>
    <row r="46" spans="1:9" s="41" customFormat="1" ht="12.75" hidden="1">
      <c r="A46" s="42"/>
      <c r="B46" s="28"/>
      <c r="C46" s="27"/>
      <c r="D46" s="21"/>
      <c r="E46" s="46"/>
      <c r="F46" s="44"/>
      <c r="G46" s="22"/>
      <c r="H46" s="46"/>
      <c r="I46" s="40">
        <f t="shared" si="3"/>
        <v>0</v>
      </c>
    </row>
    <row r="47" spans="1:9" hidden="1">
      <c r="A47" s="42"/>
      <c r="B47" s="28"/>
      <c r="C47" s="27"/>
      <c r="D47" s="21"/>
      <c r="E47" s="46"/>
      <c r="F47" s="44"/>
      <c r="G47" s="22"/>
      <c r="H47" s="46"/>
      <c r="I47" s="40">
        <f t="shared" si="3"/>
        <v>0</v>
      </c>
    </row>
    <row r="48" spans="1:9" hidden="1">
      <c r="A48" s="42"/>
      <c r="B48" s="28"/>
      <c r="C48" s="27"/>
      <c r="D48" s="21"/>
      <c r="E48" s="46"/>
      <c r="F48" s="44"/>
      <c r="G48" s="22"/>
      <c r="H48" s="46"/>
      <c r="I48" s="40">
        <f t="shared" si="3"/>
        <v>0</v>
      </c>
    </row>
    <row r="49" spans="1:9" hidden="1">
      <c r="A49" s="42"/>
      <c r="B49" s="28"/>
      <c r="C49" s="27"/>
      <c r="D49" s="21"/>
      <c r="E49" s="46"/>
      <c r="F49" s="44"/>
      <c r="G49" s="22"/>
      <c r="H49" s="46"/>
      <c r="I49" s="40">
        <f t="shared" si="3"/>
        <v>0</v>
      </c>
    </row>
    <row r="50" spans="1:9" hidden="1">
      <c r="A50" s="42"/>
      <c r="B50" s="28"/>
      <c r="C50" s="27"/>
      <c r="D50" s="21"/>
      <c r="E50" s="46"/>
      <c r="F50" s="44"/>
      <c r="G50" s="22"/>
      <c r="H50" s="46"/>
      <c r="I50" s="40">
        <f t="shared" si="3"/>
        <v>0</v>
      </c>
    </row>
    <row r="51" spans="1:9" hidden="1">
      <c r="A51" s="42"/>
      <c r="B51" s="28"/>
      <c r="C51" s="27"/>
      <c r="D51" s="21"/>
      <c r="E51" s="46"/>
      <c r="F51" s="44"/>
      <c r="G51" s="22"/>
      <c r="H51" s="46"/>
      <c r="I51" s="40">
        <f t="shared" si="3"/>
        <v>0</v>
      </c>
    </row>
    <row r="52" spans="1:9" hidden="1">
      <c r="A52" s="42"/>
      <c r="B52" s="28"/>
      <c r="C52" s="27"/>
      <c r="D52" s="21"/>
      <c r="E52" s="46"/>
      <c r="F52" s="44"/>
      <c r="G52" s="22"/>
      <c r="H52" s="46"/>
      <c r="I52" s="40">
        <f t="shared" ref="I52:I73" si="4">H52*D52</f>
        <v>0</v>
      </c>
    </row>
    <row r="53" spans="1:9" hidden="1">
      <c r="A53" s="42"/>
      <c r="B53" s="28"/>
      <c r="C53" s="27"/>
      <c r="D53" s="21"/>
      <c r="E53" s="46"/>
      <c r="F53" s="44"/>
      <c r="G53" s="22"/>
      <c r="H53" s="46"/>
      <c r="I53" s="40">
        <f t="shared" si="4"/>
        <v>0</v>
      </c>
    </row>
    <row r="54" spans="1:9" hidden="1">
      <c r="A54" s="42"/>
      <c r="B54" s="28"/>
      <c r="C54" s="27"/>
      <c r="D54" s="21"/>
      <c r="E54" s="46"/>
      <c r="F54" s="44"/>
      <c r="G54" s="22"/>
      <c r="H54" s="46"/>
      <c r="I54" s="40">
        <f t="shared" si="4"/>
        <v>0</v>
      </c>
    </row>
    <row r="55" spans="1:9" hidden="1">
      <c r="A55" s="42"/>
      <c r="B55" s="28"/>
      <c r="C55" s="27"/>
      <c r="D55" s="21"/>
      <c r="E55" s="46"/>
      <c r="F55" s="44"/>
      <c r="G55" s="22"/>
      <c r="H55" s="46"/>
      <c r="I55" s="40">
        <f t="shared" si="4"/>
        <v>0</v>
      </c>
    </row>
    <row r="56" spans="1:9" hidden="1">
      <c r="A56" s="42"/>
      <c r="B56" s="28"/>
      <c r="C56" s="27"/>
      <c r="D56" s="21"/>
      <c r="E56" s="46"/>
      <c r="F56" s="44"/>
      <c r="G56" s="22"/>
      <c r="H56" s="46"/>
      <c r="I56" s="40">
        <f t="shared" si="4"/>
        <v>0</v>
      </c>
    </row>
    <row r="57" spans="1:9" hidden="1">
      <c r="A57" s="42"/>
      <c r="B57" s="28"/>
      <c r="C57" s="27"/>
      <c r="D57" s="21"/>
      <c r="E57" s="46"/>
      <c r="F57" s="44"/>
      <c r="G57" s="22"/>
      <c r="H57" s="46"/>
      <c r="I57" s="40">
        <f t="shared" si="4"/>
        <v>0</v>
      </c>
    </row>
    <row r="58" spans="1:9" hidden="1">
      <c r="A58" s="42"/>
      <c r="B58" s="28"/>
      <c r="C58" s="27"/>
      <c r="D58" s="21"/>
      <c r="E58" s="46"/>
      <c r="F58" s="44"/>
      <c r="G58" s="22"/>
      <c r="H58" s="46"/>
      <c r="I58" s="40">
        <f t="shared" si="4"/>
        <v>0</v>
      </c>
    </row>
    <row r="59" spans="1:9" hidden="1">
      <c r="A59" s="42"/>
      <c r="B59" s="28"/>
      <c r="C59" s="27"/>
      <c r="D59" s="21"/>
      <c r="E59" s="46"/>
      <c r="F59" s="44"/>
      <c r="G59" s="22"/>
      <c r="H59" s="46"/>
      <c r="I59" s="40">
        <f t="shared" si="4"/>
        <v>0</v>
      </c>
    </row>
    <row r="60" spans="1:9" hidden="1">
      <c r="A60" s="42"/>
      <c r="B60" s="28"/>
      <c r="C60" s="27"/>
      <c r="D60" s="21"/>
      <c r="E60" s="46"/>
      <c r="F60" s="44"/>
      <c r="G60" s="22"/>
      <c r="H60" s="46"/>
      <c r="I60" s="40">
        <f t="shared" si="4"/>
        <v>0</v>
      </c>
    </row>
    <row r="61" spans="1:9" hidden="1">
      <c r="A61" s="42"/>
      <c r="B61" s="28"/>
      <c r="C61" s="27"/>
      <c r="D61" s="21"/>
      <c r="E61" s="46"/>
      <c r="F61" s="44"/>
      <c r="G61" s="22"/>
      <c r="H61" s="46"/>
      <c r="I61" s="40">
        <f t="shared" si="4"/>
        <v>0</v>
      </c>
    </row>
    <row r="62" spans="1:9" hidden="1">
      <c r="A62" s="42"/>
      <c r="B62" s="28"/>
      <c r="C62" s="27"/>
      <c r="D62" s="21"/>
      <c r="E62" s="46"/>
      <c r="F62" s="44"/>
      <c r="G62" s="22"/>
      <c r="H62" s="46"/>
      <c r="I62" s="40">
        <f t="shared" si="4"/>
        <v>0</v>
      </c>
    </row>
    <row r="63" spans="1:9" hidden="1">
      <c r="A63" s="42"/>
      <c r="B63" s="28"/>
      <c r="C63" s="27"/>
      <c r="D63" s="21"/>
      <c r="E63" s="46"/>
      <c r="F63" s="44"/>
      <c r="G63" s="22"/>
      <c r="H63" s="46"/>
      <c r="I63" s="40">
        <f t="shared" si="4"/>
        <v>0</v>
      </c>
    </row>
    <row r="64" spans="1:9" hidden="1">
      <c r="A64" s="42"/>
      <c r="B64" s="28"/>
      <c r="C64" s="27"/>
      <c r="D64" s="21"/>
      <c r="E64" s="46"/>
      <c r="F64" s="44"/>
      <c r="G64" s="22"/>
      <c r="H64" s="46"/>
      <c r="I64" s="40">
        <f t="shared" si="4"/>
        <v>0</v>
      </c>
    </row>
    <row r="65" spans="1:9" hidden="1">
      <c r="A65" s="42"/>
      <c r="B65" s="28"/>
      <c r="C65" s="27"/>
      <c r="D65" s="21"/>
      <c r="E65" s="46"/>
      <c r="F65" s="44"/>
      <c r="G65" s="22"/>
      <c r="H65" s="46"/>
      <c r="I65" s="40">
        <f t="shared" si="4"/>
        <v>0</v>
      </c>
    </row>
    <row r="66" spans="1:9" hidden="1">
      <c r="A66" s="42"/>
      <c r="B66" s="28"/>
      <c r="C66" s="27"/>
      <c r="D66" s="21"/>
      <c r="E66" s="46"/>
      <c r="F66" s="44"/>
      <c r="G66" s="22"/>
      <c r="H66" s="46"/>
      <c r="I66" s="40">
        <f t="shared" si="4"/>
        <v>0</v>
      </c>
    </row>
    <row r="67" spans="1:9" hidden="1">
      <c r="A67" s="42"/>
      <c r="B67" s="28"/>
      <c r="C67" s="27"/>
      <c r="D67" s="21"/>
      <c r="E67" s="46"/>
      <c r="F67" s="44"/>
      <c r="G67" s="22"/>
      <c r="H67" s="46"/>
      <c r="I67" s="40">
        <f t="shared" si="4"/>
        <v>0</v>
      </c>
    </row>
    <row r="68" spans="1:9" hidden="1">
      <c r="A68" s="42"/>
      <c r="B68" s="28"/>
      <c r="C68" s="27"/>
      <c r="D68" s="21"/>
      <c r="E68" s="46"/>
      <c r="F68" s="44"/>
      <c r="G68" s="22"/>
      <c r="H68" s="46"/>
      <c r="I68" s="40">
        <f t="shared" si="4"/>
        <v>0</v>
      </c>
    </row>
    <row r="69" spans="1:9" hidden="1">
      <c r="A69" s="42"/>
      <c r="B69" s="28"/>
      <c r="C69" s="27"/>
      <c r="D69" s="21"/>
      <c r="E69" s="46"/>
      <c r="F69" s="44"/>
      <c r="G69" s="22"/>
      <c r="H69" s="46"/>
      <c r="I69" s="40">
        <f t="shared" si="4"/>
        <v>0</v>
      </c>
    </row>
    <row r="70" spans="1:9" hidden="1">
      <c r="A70" s="42"/>
      <c r="B70" s="28"/>
      <c r="C70" s="27"/>
      <c r="D70" s="21"/>
      <c r="E70" s="46"/>
      <c r="F70" s="44"/>
      <c r="G70" s="22"/>
      <c r="H70" s="46"/>
      <c r="I70" s="40">
        <f t="shared" si="4"/>
        <v>0</v>
      </c>
    </row>
    <row r="71" spans="1:9" hidden="1">
      <c r="A71" s="42"/>
      <c r="B71" s="28"/>
      <c r="C71" s="27"/>
      <c r="D71" s="21"/>
      <c r="E71" s="46"/>
      <c r="F71" s="44"/>
      <c r="G71" s="22"/>
      <c r="H71" s="46"/>
      <c r="I71" s="40">
        <f t="shared" si="4"/>
        <v>0</v>
      </c>
    </row>
    <row r="72" spans="1:9" hidden="1">
      <c r="A72" s="42"/>
      <c r="B72" s="28"/>
      <c r="C72" s="27"/>
      <c r="D72" s="21"/>
      <c r="E72" s="46"/>
      <c r="F72" s="44"/>
      <c r="G72" s="22"/>
      <c r="H72" s="46"/>
      <c r="I72" s="40">
        <f t="shared" si="4"/>
        <v>0</v>
      </c>
    </row>
    <row r="73" spans="1:9" ht="15.75" hidden="1">
      <c r="A73" s="67" t="s">
        <v>91</v>
      </c>
      <c r="B73" s="28"/>
      <c r="C73" s="27"/>
      <c r="D73" s="21"/>
      <c r="E73" s="46"/>
      <c r="F73" s="44"/>
      <c r="G73" s="22"/>
      <c r="H73" s="46"/>
      <c r="I73" s="40">
        <f t="shared" si="4"/>
        <v>0</v>
      </c>
    </row>
  </sheetData>
  <sheetProtection formatCells="0" formatRows="0" insertRows="0" deleteRows="0"/>
  <mergeCells count="12">
    <mergeCell ref="A1:I2"/>
    <mergeCell ref="A3:B3"/>
    <mergeCell ref="A4:B4"/>
    <mergeCell ref="A5:B5"/>
    <mergeCell ref="A6:B6"/>
    <mergeCell ref="C10:G10"/>
    <mergeCell ref="C14:G15"/>
    <mergeCell ref="K7:M7"/>
    <mergeCell ref="C13:G13"/>
    <mergeCell ref="A8:B8"/>
    <mergeCell ref="A7:B7"/>
    <mergeCell ref="A14:B15"/>
  </mergeCells>
  <conditionalFormatting sqref="A34:D72 B73:D73 E34:I73 A17:I33">
    <cfRule type="notContainsBlanks" dxfId="21" priority="8">
      <formula>LEN(TRIM(A17))&gt;0</formula>
    </cfRule>
  </conditionalFormatting>
  <conditionalFormatting sqref="C17:C1048576">
    <cfRule type="duplicateValues" dxfId="20" priority="3"/>
  </conditionalFormatting>
  <conditionalFormatting sqref="A73">
    <cfRule type="notContainsBlanks" dxfId="19" priority="2">
      <formula>LEN(TRIM(A73))&gt;0</formula>
    </cfRule>
  </conditionalFormatting>
  <conditionalFormatting sqref="C1:C1048576">
    <cfRule type="duplicateValues" dxfId="18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C0BE-66A6-4A98-AFE4-BEBD57187A7C}">
  <dimension ref="A1:K101"/>
  <sheetViews>
    <sheetView showGridLines="0" zoomScaleNormal="100" workbookViewId="0">
      <selection activeCell="B107" sqref="B107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1" ht="24" customHeight="1" thickTop="1">
      <c r="A3" s="478" t="s">
        <v>200</v>
      </c>
      <c r="B3" s="479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1" ht="24" customHeight="1">
      <c r="A4" s="480" t="s">
        <v>201</v>
      </c>
      <c r="B4" s="481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1" ht="24" customHeight="1">
      <c r="A5" s="480" t="s">
        <v>256</v>
      </c>
      <c r="B5" s="481"/>
      <c r="C5" s="15" t="s">
        <v>9</v>
      </c>
      <c r="D5" s="10"/>
      <c r="E5" s="10"/>
      <c r="F5" s="19" t="s">
        <v>14</v>
      </c>
      <c r="G5" s="9"/>
      <c r="H5" s="26"/>
      <c r="I5" s="9"/>
      <c r="K5" s="477"/>
    </row>
    <row r="6" spans="1:11" ht="24" customHeight="1">
      <c r="A6" s="480" t="s">
        <v>255</v>
      </c>
      <c r="B6" s="481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1" ht="24" customHeight="1">
      <c r="A7" s="480" t="s">
        <v>257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1" ht="24" customHeight="1" thickBot="1">
      <c r="A8" s="474"/>
      <c r="B8" s="475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</row>
    <row r="11" spans="1:11" ht="24" customHeight="1">
      <c r="A11" s="471" t="s">
        <v>254</v>
      </c>
      <c r="B11" s="472"/>
      <c r="C11" s="473"/>
      <c r="D11" s="81"/>
      <c r="E11" s="13"/>
      <c r="F11" s="13"/>
      <c r="G11" s="72"/>
      <c r="H11" s="135" t="s">
        <v>4</v>
      </c>
      <c r="I11" s="136" t="s">
        <v>4</v>
      </c>
      <c r="J11" s="11"/>
    </row>
    <row r="12" spans="1:11">
      <c r="A12" s="86" t="s">
        <v>251</v>
      </c>
      <c r="B12" s="78"/>
      <c r="C12" s="13"/>
      <c r="D12" s="81"/>
      <c r="E12" s="13"/>
      <c r="F12" s="13"/>
      <c r="G12" s="72"/>
      <c r="H12" s="137" t="s">
        <v>6</v>
      </c>
      <c r="I12" s="138" t="s">
        <v>5</v>
      </c>
      <c r="J12" s="11"/>
    </row>
    <row r="13" spans="1:11">
      <c r="A13" s="86" t="s">
        <v>253</v>
      </c>
      <c r="B13" s="78"/>
      <c r="C13" s="13"/>
      <c r="D13" s="81"/>
      <c r="E13" s="13"/>
      <c r="F13" s="13"/>
      <c r="G13" s="72"/>
      <c r="H13" s="137"/>
      <c r="I13" s="141"/>
      <c r="J13" s="11"/>
    </row>
    <row r="14" spans="1:11" ht="15.75" customHeight="1">
      <c r="A14" s="86" t="s">
        <v>97</v>
      </c>
      <c r="B14" s="78" t="s">
        <v>104</v>
      </c>
      <c r="C14" s="13"/>
      <c r="D14" s="81"/>
      <c r="E14" s="13"/>
      <c r="F14" s="13"/>
      <c r="G14" s="72"/>
      <c r="H14" s="88">
        <f>SUM(H16:H100)</f>
        <v>0</v>
      </c>
      <c r="I14" s="127">
        <f>SUM(I16:I100)</f>
        <v>0</v>
      </c>
      <c r="J14" s="11"/>
    </row>
    <row r="15" spans="1:11" ht="16.5" customHeight="1" thickBot="1">
      <c r="A15" s="87" t="s">
        <v>252</v>
      </c>
      <c r="B15" s="79"/>
      <c r="C15" s="73"/>
      <c r="D15" s="82"/>
      <c r="E15" s="73"/>
      <c r="F15" s="73"/>
      <c r="G15" s="74"/>
      <c r="H15" s="124"/>
      <c r="I15" s="128"/>
      <c r="J15" s="11"/>
    </row>
    <row r="16" spans="1:11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</row>
    <row r="17" spans="1:9" s="12" customFormat="1" ht="24">
      <c r="A17" s="212">
        <v>9781617155789</v>
      </c>
      <c r="B17" s="187" t="s">
        <v>260</v>
      </c>
      <c r="C17" s="187" t="s">
        <v>262</v>
      </c>
      <c r="D17" s="186" t="s">
        <v>228</v>
      </c>
      <c r="E17" s="188">
        <v>14.99</v>
      </c>
      <c r="F17" s="189"/>
      <c r="G17" s="190"/>
      <c r="H17" s="32"/>
      <c r="I17" s="33">
        <f>H17*E17*(1-G17)</f>
        <v>0</v>
      </c>
    </row>
    <row r="18" spans="1:9" s="12" customFormat="1" ht="24">
      <c r="A18" s="212">
        <v>9780899578682</v>
      </c>
      <c r="B18" s="187" t="s">
        <v>261</v>
      </c>
      <c r="C18" s="187" t="s">
        <v>227</v>
      </c>
      <c r="D18" s="186" t="s">
        <v>197</v>
      </c>
      <c r="E18" s="188">
        <v>109.99</v>
      </c>
      <c r="F18" s="188">
        <v>76.989999999999995</v>
      </c>
      <c r="G18" s="190"/>
      <c r="H18" s="32"/>
      <c r="I18" s="33">
        <f t="shared" ref="I18:I81" si="0">H18*E18*(1-G18)</f>
        <v>0</v>
      </c>
    </row>
    <row r="19" spans="1:9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</row>
    <row r="20" spans="1:9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</row>
    <row r="21" spans="1:9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</row>
    <row r="28" spans="1:9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</row>
    <row r="29" spans="1:9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</row>
    <row r="30" spans="1:9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</row>
    <row r="31" spans="1:9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</row>
    <row r="32" spans="1:9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</row>
    <row r="33" spans="1:9" s="12" customFormat="1" ht="12.75" hidden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</row>
    <row r="34" spans="1:9" s="12" customFormat="1" ht="12.75" hidden="1">
      <c r="A34" s="34"/>
      <c r="B34" s="13"/>
      <c r="C34" s="13"/>
      <c r="D34" s="35"/>
      <c r="E34" s="36"/>
      <c r="F34" s="37"/>
      <c r="G34" s="38"/>
      <c r="H34" s="39"/>
      <c r="I34" s="40">
        <f t="shared" si="0"/>
        <v>0</v>
      </c>
    </row>
    <row r="35" spans="1:9" s="12" customFormat="1" ht="12.75" hidden="1">
      <c r="A35" s="34"/>
      <c r="B35" s="13"/>
      <c r="C35" s="13"/>
      <c r="D35" s="35"/>
      <c r="E35" s="36"/>
      <c r="F35" s="37"/>
      <c r="G35" s="38"/>
      <c r="H35" s="39"/>
      <c r="I35" s="40">
        <f t="shared" si="0"/>
        <v>0</v>
      </c>
    </row>
    <row r="36" spans="1:9" s="12" customFormat="1" ht="12.75" hidden="1">
      <c r="A36" s="34"/>
      <c r="B36" s="13"/>
      <c r="C36" s="13"/>
      <c r="D36" s="35"/>
      <c r="E36" s="36"/>
      <c r="F36" s="37"/>
      <c r="G36" s="38"/>
      <c r="H36" s="39"/>
      <c r="I36" s="40">
        <f t="shared" si="0"/>
        <v>0</v>
      </c>
    </row>
    <row r="37" spans="1:9" s="12" customFormat="1" ht="12.75" hidden="1">
      <c r="A37" s="34"/>
      <c r="B37" s="13"/>
      <c r="C37" s="13"/>
      <c r="D37" s="35"/>
      <c r="E37" s="36"/>
      <c r="F37" s="37"/>
      <c r="G37" s="38"/>
      <c r="H37" s="39"/>
      <c r="I37" s="40">
        <f t="shared" si="0"/>
        <v>0</v>
      </c>
    </row>
    <row r="38" spans="1:9" s="12" customFormat="1" ht="12.75" hidden="1">
      <c r="A38" s="34"/>
      <c r="B38" s="13"/>
      <c r="C38" s="13"/>
      <c r="D38" s="35"/>
      <c r="E38" s="36"/>
      <c r="F38" s="37"/>
      <c r="G38" s="38"/>
      <c r="H38" s="39"/>
      <c r="I38" s="40">
        <f t="shared" si="0"/>
        <v>0</v>
      </c>
    </row>
    <row r="39" spans="1:9" s="12" customFormat="1" ht="12.75" hidden="1">
      <c r="A39" s="34"/>
      <c r="B39" s="13"/>
      <c r="C39" s="13"/>
      <c r="D39" s="35"/>
      <c r="E39" s="36"/>
      <c r="F39" s="37"/>
      <c r="G39" s="38"/>
      <c r="H39" s="39"/>
      <c r="I39" s="40">
        <f t="shared" si="0"/>
        <v>0</v>
      </c>
    </row>
    <row r="40" spans="1:9" s="12" customFormat="1" ht="12.75" hidden="1">
      <c r="A40" s="34"/>
      <c r="B40" s="13"/>
      <c r="C40" s="13"/>
      <c r="D40" s="35"/>
      <c r="E40" s="36"/>
      <c r="F40" s="37"/>
      <c r="G40" s="38"/>
      <c r="H40" s="39"/>
      <c r="I40" s="40">
        <f t="shared" si="0"/>
        <v>0</v>
      </c>
    </row>
    <row r="41" spans="1:9" s="12" customFormat="1" ht="12.75" hidden="1">
      <c r="A41" s="34"/>
      <c r="B41" s="13"/>
      <c r="C41" s="13"/>
      <c r="D41" s="35"/>
      <c r="E41" s="36"/>
      <c r="F41" s="37"/>
      <c r="G41" s="38"/>
      <c r="H41" s="39"/>
      <c r="I41" s="40">
        <f t="shared" si="0"/>
        <v>0</v>
      </c>
    </row>
    <row r="42" spans="1:9" s="12" customFormat="1" ht="12.75" hidden="1">
      <c r="A42" s="34"/>
      <c r="B42" s="13"/>
      <c r="C42" s="13"/>
      <c r="D42" s="35"/>
      <c r="E42" s="36"/>
      <c r="F42" s="37"/>
      <c r="G42" s="38"/>
      <c r="H42" s="39"/>
      <c r="I42" s="40">
        <f t="shared" si="0"/>
        <v>0</v>
      </c>
    </row>
    <row r="43" spans="1:9" s="12" customFormat="1" ht="12.75" hidden="1">
      <c r="A43" s="34"/>
      <c r="B43" s="13"/>
      <c r="C43" s="13"/>
      <c r="D43" s="35"/>
      <c r="E43" s="36"/>
      <c r="F43" s="37"/>
      <c r="G43" s="38"/>
      <c r="H43" s="39"/>
      <c r="I43" s="40">
        <f t="shared" si="0"/>
        <v>0</v>
      </c>
    </row>
    <row r="44" spans="1:9" s="12" customFormat="1" ht="12.75" hidden="1">
      <c r="A44" s="34"/>
      <c r="B44" s="13"/>
      <c r="C44" s="13"/>
      <c r="D44" s="35"/>
      <c r="E44" s="36"/>
      <c r="F44" s="37"/>
      <c r="G44" s="38"/>
      <c r="H44" s="39"/>
      <c r="I44" s="40">
        <f t="shared" si="0"/>
        <v>0</v>
      </c>
    </row>
    <row r="45" spans="1:9" s="12" customFormat="1" ht="12.75" hidden="1">
      <c r="A45" s="34"/>
      <c r="B45" s="13"/>
      <c r="C45" s="13"/>
      <c r="D45" s="35"/>
      <c r="E45" s="36"/>
      <c r="F45" s="37"/>
      <c r="G45" s="38"/>
      <c r="H45" s="39"/>
      <c r="I45" s="40">
        <f t="shared" si="0"/>
        <v>0</v>
      </c>
    </row>
    <row r="46" spans="1:9" s="12" customFormat="1" ht="12.75" hidden="1">
      <c r="A46" s="34"/>
      <c r="B46" s="13"/>
      <c r="C46" s="13"/>
      <c r="D46" s="35"/>
      <c r="E46" s="36"/>
      <c r="F46" s="37"/>
      <c r="G46" s="38"/>
      <c r="H46" s="39"/>
      <c r="I46" s="40">
        <f t="shared" si="0"/>
        <v>0</v>
      </c>
    </row>
    <row r="47" spans="1:9" s="12" customFormat="1" ht="12.75" hidden="1">
      <c r="A47" s="34"/>
      <c r="B47" s="13"/>
      <c r="C47" s="13"/>
      <c r="D47" s="35"/>
      <c r="E47" s="36"/>
      <c r="F47" s="37"/>
      <c r="G47" s="38"/>
      <c r="H47" s="39"/>
      <c r="I47" s="40">
        <f t="shared" si="0"/>
        <v>0</v>
      </c>
    </row>
    <row r="48" spans="1:9" s="12" customFormat="1" ht="12.75" hidden="1">
      <c r="A48" s="34"/>
      <c r="B48" s="13"/>
      <c r="C48" s="13"/>
      <c r="D48" s="35"/>
      <c r="E48" s="36"/>
      <c r="F48" s="37"/>
      <c r="G48" s="38"/>
      <c r="H48" s="39"/>
      <c r="I48" s="40">
        <f t="shared" si="0"/>
        <v>0</v>
      </c>
    </row>
    <row r="49" spans="1:9" s="12" customFormat="1" ht="12.75" hidden="1">
      <c r="A49" s="34"/>
      <c r="B49" s="13"/>
      <c r="C49" s="13"/>
      <c r="D49" s="35"/>
      <c r="E49" s="36"/>
      <c r="F49" s="37"/>
      <c r="G49" s="38"/>
      <c r="H49" s="39"/>
      <c r="I49" s="40">
        <f t="shared" si="0"/>
        <v>0</v>
      </c>
    </row>
    <row r="50" spans="1:9" s="12" customFormat="1" ht="12.75" hidden="1">
      <c r="A50" s="34"/>
      <c r="B50" s="13"/>
      <c r="C50" s="13"/>
      <c r="D50" s="35"/>
      <c r="E50" s="36"/>
      <c r="F50" s="37"/>
      <c r="G50" s="38"/>
      <c r="H50" s="39"/>
      <c r="I50" s="40">
        <f t="shared" si="0"/>
        <v>0</v>
      </c>
    </row>
    <row r="51" spans="1:9" s="12" customFormat="1" ht="12.75" hidden="1">
      <c r="A51" s="34"/>
      <c r="B51" s="13"/>
      <c r="C51" s="13"/>
      <c r="D51" s="35"/>
      <c r="E51" s="36"/>
      <c r="F51" s="37"/>
      <c r="G51" s="38"/>
      <c r="H51" s="39"/>
      <c r="I51" s="40">
        <f t="shared" si="0"/>
        <v>0</v>
      </c>
    </row>
    <row r="52" spans="1:9" s="12" customFormat="1" ht="12.75" hidden="1">
      <c r="A52" s="34"/>
      <c r="B52" s="13"/>
      <c r="C52" s="13"/>
      <c r="D52" s="35"/>
      <c r="E52" s="36"/>
      <c r="F52" s="37"/>
      <c r="G52" s="38"/>
      <c r="H52" s="39"/>
      <c r="I52" s="40">
        <f t="shared" si="0"/>
        <v>0</v>
      </c>
    </row>
    <row r="53" spans="1:9" s="12" customFormat="1" ht="12.75" hidden="1">
      <c r="A53" s="34"/>
      <c r="B53" s="13"/>
      <c r="C53" s="13"/>
      <c r="D53" s="35"/>
      <c r="E53" s="36"/>
      <c r="F53" s="37"/>
      <c r="G53" s="38"/>
      <c r="H53" s="39"/>
      <c r="I53" s="40">
        <f t="shared" si="0"/>
        <v>0</v>
      </c>
    </row>
    <row r="54" spans="1:9" s="12" customFormat="1" ht="12.75" hidden="1">
      <c r="A54" s="34"/>
      <c r="B54" s="13"/>
      <c r="C54" s="13"/>
      <c r="D54" s="35"/>
      <c r="E54" s="36"/>
      <c r="F54" s="37"/>
      <c r="G54" s="38"/>
      <c r="H54" s="39"/>
      <c r="I54" s="40">
        <f t="shared" si="0"/>
        <v>0</v>
      </c>
    </row>
    <row r="55" spans="1:9" s="12" customFormat="1" ht="12.75" hidden="1">
      <c r="A55" s="34"/>
      <c r="B55" s="13"/>
      <c r="C55" s="13"/>
      <c r="D55" s="35"/>
      <c r="E55" s="36"/>
      <c r="F55" s="37"/>
      <c r="G55" s="38"/>
      <c r="H55" s="39"/>
      <c r="I55" s="40">
        <f t="shared" si="0"/>
        <v>0</v>
      </c>
    </row>
    <row r="56" spans="1:9" s="12" customFormat="1" ht="12.75" hidden="1">
      <c r="A56" s="34"/>
      <c r="B56" s="13"/>
      <c r="C56" s="13"/>
      <c r="D56" s="35"/>
      <c r="E56" s="36"/>
      <c r="F56" s="37"/>
      <c r="G56" s="38"/>
      <c r="H56" s="39"/>
      <c r="I56" s="40">
        <f t="shared" si="0"/>
        <v>0</v>
      </c>
    </row>
    <row r="57" spans="1:9" s="12" customFormat="1" ht="12.75" hidden="1">
      <c r="A57" s="34"/>
      <c r="B57" s="13"/>
      <c r="C57" s="13"/>
      <c r="D57" s="35"/>
      <c r="E57" s="36"/>
      <c r="F57" s="37"/>
      <c r="G57" s="38"/>
      <c r="H57" s="39"/>
      <c r="I57" s="40">
        <f t="shared" si="0"/>
        <v>0</v>
      </c>
    </row>
    <row r="58" spans="1:9" s="12" customFormat="1" ht="12.75" hidden="1">
      <c r="A58" s="34"/>
      <c r="B58" s="13"/>
      <c r="C58" s="13"/>
      <c r="D58" s="35"/>
      <c r="E58" s="36"/>
      <c r="F58" s="37"/>
      <c r="G58" s="38"/>
      <c r="H58" s="39"/>
      <c r="I58" s="40">
        <f t="shared" si="0"/>
        <v>0</v>
      </c>
    </row>
    <row r="59" spans="1:9" s="12" customFormat="1" ht="12.75" hidden="1">
      <c r="A59" s="34"/>
      <c r="B59" s="13"/>
      <c r="C59" s="13"/>
      <c r="D59" s="35"/>
      <c r="E59" s="36"/>
      <c r="F59" s="37"/>
      <c r="G59" s="38"/>
      <c r="H59" s="39"/>
      <c r="I59" s="40">
        <f t="shared" si="0"/>
        <v>0</v>
      </c>
    </row>
    <row r="60" spans="1:9" s="12" customFormat="1" ht="12.75" hidden="1">
      <c r="A60" s="34"/>
      <c r="B60" s="13"/>
      <c r="C60" s="13"/>
      <c r="D60" s="35"/>
      <c r="E60" s="36"/>
      <c r="F60" s="37"/>
      <c r="G60" s="38"/>
      <c r="H60" s="39"/>
      <c r="I60" s="40">
        <f t="shared" si="0"/>
        <v>0</v>
      </c>
    </row>
    <row r="61" spans="1:9" s="12" customFormat="1" ht="12.75" hidden="1">
      <c r="A61" s="34"/>
      <c r="B61" s="13"/>
      <c r="C61" s="13"/>
      <c r="D61" s="35"/>
      <c r="E61" s="36"/>
      <c r="F61" s="37"/>
      <c r="G61" s="38"/>
      <c r="H61" s="39"/>
      <c r="I61" s="40">
        <f t="shared" si="0"/>
        <v>0</v>
      </c>
    </row>
    <row r="62" spans="1:9" s="12" customFormat="1" ht="12.75" hidden="1">
      <c r="A62" s="34"/>
      <c r="B62" s="13"/>
      <c r="C62" s="13"/>
      <c r="D62" s="35"/>
      <c r="E62" s="36"/>
      <c r="F62" s="37"/>
      <c r="G62" s="38"/>
      <c r="H62" s="39"/>
      <c r="I62" s="40">
        <f t="shared" si="0"/>
        <v>0</v>
      </c>
    </row>
    <row r="63" spans="1:9" s="12" customFormat="1" ht="12.75" hidden="1">
      <c r="A63" s="34"/>
      <c r="B63" s="13"/>
      <c r="C63" s="13"/>
      <c r="D63" s="35"/>
      <c r="E63" s="36"/>
      <c r="F63" s="37"/>
      <c r="G63" s="38"/>
      <c r="H63" s="39"/>
      <c r="I63" s="40">
        <f t="shared" si="0"/>
        <v>0</v>
      </c>
    </row>
    <row r="64" spans="1:9" s="12" customFormat="1" ht="12.75" hidden="1">
      <c r="A64" s="34"/>
      <c r="B64" s="13"/>
      <c r="C64" s="13"/>
      <c r="D64" s="35"/>
      <c r="E64" s="36"/>
      <c r="F64" s="37"/>
      <c r="G64" s="38"/>
      <c r="H64" s="39"/>
      <c r="I64" s="40">
        <f t="shared" si="0"/>
        <v>0</v>
      </c>
    </row>
    <row r="65" spans="1:9" s="41" customFormat="1" ht="12.75" hidden="1">
      <c r="A65" s="34"/>
      <c r="B65" s="1"/>
      <c r="C65" s="1"/>
      <c r="D65" s="2"/>
      <c r="E65" s="14"/>
      <c r="F65" s="37"/>
      <c r="G65" s="38"/>
      <c r="H65" s="39"/>
      <c r="I65" s="40">
        <f t="shared" si="0"/>
        <v>0</v>
      </c>
    </row>
    <row r="66" spans="1:9" s="41" customFormat="1" ht="12.75" hidden="1">
      <c r="A66" s="34"/>
      <c r="B66" s="1"/>
      <c r="C66" s="1"/>
      <c r="D66" s="2"/>
      <c r="E66" s="14"/>
      <c r="F66" s="37"/>
      <c r="G66" s="38"/>
      <c r="H66" s="39"/>
      <c r="I66" s="40">
        <f t="shared" si="0"/>
        <v>0</v>
      </c>
    </row>
    <row r="67" spans="1:9" s="41" customFormat="1" ht="12.75" hidden="1">
      <c r="A67" s="34"/>
      <c r="B67" s="1"/>
      <c r="C67" s="1"/>
      <c r="D67" s="2"/>
      <c r="E67" s="14"/>
      <c r="F67" s="37"/>
      <c r="G67" s="38"/>
      <c r="H67" s="39"/>
      <c r="I67" s="40">
        <f t="shared" si="0"/>
        <v>0</v>
      </c>
    </row>
    <row r="68" spans="1:9" s="41" customFormat="1" ht="12.75" hidden="1">
      <c r="A68" s="34"/>
      <c r="B68" s="1"/>
      <c r="C68" s="1"/>
      <c r="D68" s="2"/>
      <c r="E68" s="14"/>
      <c r="F68" s="37"/>
      <c r="G68" s="38"/>
      <c r="H68" s="39"/>
      <c r="I68" s="40">
        <f t="shared" si="0"/>
        <v>0</v>
      </c>
    </row>
    <row r="69" spans="1:9" s="41" customFormat="1" ht="12.75" hidden="1">
      <c r="A69" s="34"/>
      <c r="B69" s="1"/>
      <c r="C69" s="1"/>
      <c r="D69" s="2"/>
      <c r="E69" s="14"/>
      <c r="F69" s="37"/>
      <c r="G69" s="38"/>
      <c r="H69" s="39"/>
      <c r="I69" s="40">
        <f t="shared" si="0"/>
        <v>0</v>
      </c>
    </row>
    <row r="70" spans="1:9" s="41" customFormat="1" ht="12.75" hidden="1">
      <c r="A70" s="34"/>
      <c r="B70" s="1"/>
      <c r="C70" s="1"/>
      <c r="D70" s="2"/>
      <c r="E70" s="14"/>
      <c r="F70" s="37"/>
      <c r="G70" s="38"/>
      <c r="H70" s="39"/>
      <c r="I70" s="40">
        <f t="shared" si="0"/>
        <v>0</v>
      </c>
    </row>
    <row r="71" spans="1:9" s="41" customFormat="1" ht="12.75" hidden="1">
      <c r="A71" s="34"/>
      <c r="B71" s="1"/>
      <c r="C71" s="1"/>
      <c r="D71" s="2"/>
      <c r="E71" s="14"/>
      <c r="F71" s="37"/>
      <c r="G71" s="38"/>
      <c r="H71" s="39"/>
      <c r="I71" s="40">
        <f t="shared" si="0"/>
        <v>0</v>
      </c>
    </row>
    <row r="72" spans="1:9" s="41" customFormat="1" ht="12.75" hidden="1">
      <c r="A72" s="34"/>
      <c r="B72" s="1"/>
      <c r="C72" s="1"/>
      <c r="D72" s="2"/>
      <c r="E72" s="14"/>
      <c r="F72" s="37"/>
      <c r="G72" s="38"/>
      <c r="H72" s="39"/>
      <c r="I72" s="40">
        <f t="shared" si="0"/>
        <v>0</v>
      </c>
    </row>
    <row r="73" spans="1:9" s="41" customFormat="1" ht="12.75" hidden="1">
      <c r="A73" s="34"/>
      <c r="B73" s="1"/>
      <c r="C73" s="1"/>
      <c r="D73" s="2"/>
      <c r="E73" s="14"/>
      <c r="F73" s="37"/>
      <c r="G73" s="38"/>
      <c r="H73" s="39"/>
      <c r="I73" s="40">
        <f t="shared" si="0"/>
        <v>0</v>
      </c>
    </row>
    <row r="74" spans="1:9" s="41" customFormat="1" ht="12.75" hidden="1">
      <c r="A74" s="34"/>
      <c r="B74" s="1"/>
      <c r="C74" s="1"/>
      <c r="D74" s="2"/>
      <c r="E74" s="14"/>
      <c r="F74" s="37"/>
      <c r="G74" s="38"/>
      <c r="H74" s="39"/>
      <c r="I74" s="40">
        <f t="shared" si="0"/>
        <v>0</v>
      </c>
    </row>
    <row r="75" spans="1:9" s="41" customFormat="1" ht="12.75" hidden="1">
      <c r="A75" s="34"/>
      <c r="B75" s="1"/>
      <c r="C75" s="1"/>
      <c r="D75" s="2"/>
      <c r="E75" s="14"/>
      <c r="F75" s="37"/>
      <c r="G75" s="38"/>
      <c r="H75" s="39"/>
      <c r="I75" s="40">
        <f t="shared" si="0"/>
        <v>0</v>
      </c>
    </row>
    <row r="76" spans="1:9" s="41" customFormat="1" ht="12.75" hidden="1">
      <c r="A76" s="34"/>
      <c r="B76" s="1"/>
      <c r="C76" s="1"/>
      <c r="D76" s="2"/>
      <c r="E76" s="14"/>
      <c r="F76" s="37"/>
      <c r="G76" s="38"/>
      <c r="H76" s="39"/>
      <c r="I76" s="40">
        <f t="shared" si="0"/>
        <v>0</v>
      </c>
    </row>
    <row r="77" spans="1:9" s="41" customFormat="1" ht="12.75" hidden="1">
      <c r="A77" s="34"/>
      <c r="B77" s="1"/>
      <c r="C77" s="1"/>
      <c r="D77" s="2"/>
      <c r="E77" s="14"/>
      <c r="F77" s="37"/>
      <c r="G77" s="38"/>
      <c r="H77" s="39"/>
      <c r="I77" s="40">
        <f t="shared" si="0"/>
        <v>0</v>
      </c>
    </row>
    <row r="78" spans="1:9" s="41" customFormat="1" ht="12.75" hidden="1">
      <c r="A78" s="34"/>
      <c r="B78" s="1"/>
      <c r="C78" s="1"/>
      <c r="D78" s="2"/>
      <c r="E78" s="14"/>
      <c r="F78" s="37"/>
      <c r="G78" s="38"/>
      <c r="H78" s="39"/>
      <c r="I78" s="40">
        <f t="shared" si="0"/>
        <v>0</v>
      </c>
    </row>
    <row r="79" spans="1:9" s="41" customFormat="1" ht="12.75" hidden="1">
      <c r="A79" s="34"/>
      <c r="B79" s="1"/>
      <c r="C79" s="1"/>
      <c r="D79" s="2"/>
      <c r="E79" s="14"/>
      <c r="F79" s="37"/>
      <c r="G79" s="38"/>
      <c r="H79" s="39"/>
      <c r="I79" s="40">
        <f t="shared" si="0"/>
        <v>0</v>
      </c>
    </row>
    <row r="80" spans="1:9" s="41" customFormat="1" ht="12.75" hidden="1">
      <c r="A80" s="34"/>
      <c r="B80" s="1"/>
      <c r="C80" s="1"/>
      <c r="D80" s="2"/>
      <c r="E80" s="14"/>
      <c r="F80" s="37"/>
      <c r="G80" s="38"/>
      <c r="H80" s="39"/>
      <c r="I80" s="40">
        <f t="shared" si="0"/>
        <v>0</v>
      </c>
    </row>
    <row r="81" spans="1:9" s="41" customFormat="1" ht="12.75" hidden="1">
      <c r="A81" s="34"/>
      <c r="B81" s="1"/>
      <c r="C81" s="1"/>
      <c r="D81" s="2"/>
      <c r="E81" s="14"/>
      <c r="F81" s="37"/>
      <c r="G81" s="38"/>
      <c r="H81" s="39"/>
      <c r="I81" s="40">
        <f t="shared" si="0"/>
        <v>0</v>
      </c>
    </row>
    <row r="82" spans="1:9" s="41" customFormat="1" ht="12.75" hidden="1">
      <c r="A82" s="34"/>
      <c r="B82" s="1"/>
      <c r="C82" s="1"/>
      <c r="D82" s="2"/>
      <c r="E82" s="14"/>
      <c r="F82" s="37"/>
      <c r="G82" s="38"/>
      <c r="H82" s="39"/>
      <c r="I82" s="40">
        <f t="shared" ref="I82:I100" si="1">H82*E82*(1-G82)</f>
        <v>0</v>
      </c>
    </row>
    <row r="83" spans="1:9" s="41" customFormat="1" ht="12.75" hidden="1">
      <c r="A83" s="34"/>
      <c r="B83" s="1"/>
      <c r="C83" s="1"/>
      <c r="D83" s="2"/>
      <c r="E83" s="14"/>
      <c r="F83" s="37"/>
      <c r="G83" s="38"/>
      <c r="H83" s="39"/>
      <c r="I83" s="40">
        <f t="shared" si="1"/>
        <v>0</v>
      </c>
    </row>
    <row r="84" spans="1:9" s="41" customFormat="1" ht="12.75" hidden="1">
      <c r="A84" s="34"/>
      <c r="B84" s="1"/>
      <c r="C84" s="1"/>
      <c r="D84" s="2"/>
      <c r="E84" s="14"/>
      <c r="F84" s="37"/>
      <c r="G84" s="38"/>
      <c r="H84" s="39"/>
      <c r="I84" s="40">
        <f t="shared" si="1"/>
        <v>0</v>
      </c>
    </row>
    <row r="85" spans="1:9" s="41" customFormat="1" ht="12.75" hidden="1">
      <c r="A85" s="34"/>
      <c r="B85" s="1"/>
      <c r="C85" s="1"/>
      <c r="D85" s="2"/>
      <c r="E85" s="14"/>
      <c r="F85" s="37"/>
      <c r="G85" s="38"/>
      <c r="H85" s="39"/>
      <c r="I85" s="40">
        <f t="shared" si="1"/>
        <v>0</v>
      </c>
    </row>
    <row r="86" spans="1:9" s="41" customFormat="1" ht="12.75" hidden="1">
      <c r="A86" s="34"/>
      <c r="B86" s="1"/>
      <c r="C86" s="1"/>
      <c r="D86" s="2"/>
      <c r="E86" s="14"/>
      <c r="F86" s="37"/>
      <c r="G86" s="38"/>
      <c r="H86" s="39"/>
      <c r="I86" s="40">
        <f t="shared" si="1"/>
        <v>0</v>
      </c>
    </row>
    <row r="87" spans="1:9" s="41" customFormat="1" ht="12.75" hidden="1">
      <c r="A87" s="34"/>
      <c r="B87" s="1"/>
      <c r="C87" s="1"/>
      <c r="D87" s="2"/>
      <c r="E87" s="14"/>
      <c r="F87" s="37"/>
      <c r="G87" s="38"/>
      <c r="H87" s="39"/>
      <c r="I87" s="40">
        <f t="shared" si="1"/>
        <v>0</v>
      </c>
    </row>
    <row r="88" spans="1:9" hidden="1">
      <c r="A88" s="34"/>
      <c r="F88" s="37"/>
      <c r="G88" s="38"/>
      <c r="H88" s="39"/>
      <c r="I88" s="40">
        <f t="shared" si="1"/>
        <v>0</v>
      </c>
    </row>
    <row r="89" spans="1:9" hidden="1">
      <c r="A89" s="34"/>
      <c r="F89" s="37"/>
      <c r="G89" s="38"/>
      <c r="H89" s="39"/>
      <c r="I89" s="40">
        <f t="shared" si="1"/>
        <v>0</v>
      </c>
    </row>
    <row r="90" spans="1:9" hidden="1">
      <c r="A90" s="34"/>
      <c r="F90" s="37"/>
      <c r="G90" s="38"/>
      <c r="H90" s="39"/>
      <c r="I90" s="40">
        <f t="shared" si="1"/>
        <v>0</v>
      </c>
    </row>
    <row r="91" spans="1:9" hidden="1">
      <c r="A91" s="34"/>
      <c r="F91" s="37"/>
      <c r="G91" s="38"/>
      <c r="H91" s="39"/>
      <c r="I91" s="40">
        <f t="shared" si="1"/>
        <v>0</v>
      </c>
    </row>
    <row r="92" spans="1:9" hidden="1">
      <c r="A92" s="34"/>
      <c r="F92" s="37"/>
      <c r="G92" s="38"/>
      <c r="H92" s="39"/>
      <c r="I92" s="40">
        <f t="shared" si="1"/>
        <v>0</v>
      </c>
    </row>
    <row r="93" spans="1:9" hidden="1">
      <c r="A93" s="34"/>
      <c r="F93" s="37"/>
      <c r="G93" s="38"/>
      <c r="H93" s="39"/>
      <c r="I93" s="40">
        <f t="shared" si="1"/>
        <v>0</v>
      </c>
    </row>
    <row r="94" spans="1:9" hidden="1">
      <c r="A94" s="34"/>
      <c r="F94" s="37"/>
      <c r="G94" s="38"/>
      <c r="H94" s="39"/>
      <c r="I94" s="40">
        <f t="shared" si="1"/>
        <v>0</v>
      </c>
    </row>
    <row r="95" spans="1:9" hidden="1">
      <c r="A95" s="34"/>
      <c r="F95" s="37"/>
      <c r="G95" s="38"/>
      <c r="H95" s="39"/>
      <c r="I95" s="40">
        <f t="shared" si="1"/>
        <v>0</v>
      </c>
    </row>
    <row r="96" spans="1:9" hidden="1">
      <c r="A96" s="34"/>
      <c r="F96" s="37"/>
      <c r="G96" s="38"/>
      <c r="H96" s="39"/>
      <c r="I96" s="40">
        <f t="shared" si="1"/>
        <v>0</v>
      </c>
    </row>
    <row r="97" spans="1:9" hidden="1">
      <c r="A97" s="34"/>
      <c r="F97" s="37"/>
      <c r="G97" s="38"/>
      <c r="H97" s="39"/>
      <c r="I97" s="40">
        <f t="shared" si="1"/>
        <v>0</v>
      </c>
    </row>
    <row r="98" spans="1:9" hidden="1">
      <c r="A98" s="34"/>
      <c r="F98" s="37"/>
      <c r="G98" s="38"/>
      <c r="H98" s="39"/>
      <c r="I98" s="40">
        <f t="shared" si="1"/>
        <v>0</v>
      </c>
    </row>
    <row r="99" spans="1:9" hidden="1">
      <c r="A99" s="34"/>
      <c r="F99" s="37"/>
      <c r="G99" s="38"/>
      <c r="H99" s="39"/>
      <c r="I99" s="40">
        <f t="shared" si="1"/>
        <v>0</v>
      </c>
    </row>
    <row r="100" spans="1:9" hidden="1">
      <c r="A100" s="34"/>
      <c r="F100" s="37"/>
      <c r="G100" s="38"/>
      <c r="H100" s="39"/>
      <c r="I100" s="40">
        <f t="shared" si="1"/>
        <v>0</v>
      </c>
    </row>
    <row r="101" spans="1:9" hidden="1">
      <c r="A101" s="106" t="s">
        <v>91</v>
      </c>
    </row>
  </sheetData>
  <sheetProtection formatCells="0" formatRows="0" insertRows="0" deleteRows="0"/>
  <mergeCells count="9">
    <mergeCell ref="A11:C11"/>
    <mergeCell ref="A8:B8"/>
    <mergeCell ref="A1:I2"/>
    <mergeCell ref="K1:K7"/>
    <mergeCell ref="A3:B3"/>
    <mergeCell ref="A4:B4"/>
    <mergeCell ref="A5:B5"/>
    <mergeCell ref="A6:B6"/>
    <mergeCell ref="A7:B7"/>
  </mergeCells>
  <conditionalFormatting sqref="A17:I33">
    <cfRule type="notContainsBlanks" dxfId="98" priority="3">
      <formula>LEN(TRIM(A17))&gt;0</formula>
    </cfRule>
  </conditionalFormatting>
  <conditionalFormatting sqref="A17:A1048576">
    <cfRule type="duplicateValues" dxfId="97" priority="2"/>
  </conditionalFormatting>
  <conditionalFormatting sqref="A1:A1048576">
    <cfRule type="duplicateValues" dxfId="96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2F0BD-6B99-4E96-91A6-010A005B7331}">
  <dimension ref="A1:Q101"/>
  <sheetViews>
    <sheetView showGridLines="0" zoomScaleNormal="100" workbookViewId="0">
      <selection activeCell="H102" sqref="H102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93" t="s">
        <v>82</v>
      </c>
      <c r="B3" s="494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504" t="s">
        <v>83</v>
      </c>
      <c r="B4" s="505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504" t="s">
        <v>84</v>
      </c>
      <c r="B5" s="505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504" t="s">
        <v>85</v>
      </c>
      <c r="B6" s="505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566" t="s">
        <v>81</v>
      </c>
      <c r="B7" s="505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503" t="s">
        <v>194</v>
      </c>
      <c r="B8" s="496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103" t="s">
        <v>93</v>
      </c>
      <c r="D10" s="103" t="s">
        <v>94</v>
      </c>
      <c r="E10" s="103" t="s">
        <v>133</v>
      </c>
      <c r="F10" s="80" t="s">
        <v>100</v>
      </c>
      <c r="G10" s="71"/>
      <c r="H10" s="139"/>
      <c r="I10" s="140"/>
      <c r="J10" s="11"/>
      <c r="K10" s="98"/>
    </row>
    <row r="11" spans="1:14">
      <c r="A11" s="104" t="s">
        <v>125</v>
      </c>
      <c r="B11" s="100" t="s">
        <v>129</v>
      </c>
      <c r="C11" s="98">
        <v>0.4</v>
      </c>
      <c r="D11" s="2" t="s">
        <v>110</v>
      </c>
      <c r="E11" s="98" t="s">
        <v>126</v>
      </c>
      <c r="F11" s="81" t="s">
        <v>110</v>
      </c>
      <c r="G11" s="72"/>
      <c r="H11" s="135" t="s">
        <v>4</v>
      </c>
      <c r="I11" s="136" t="s">
        <v>4</v>
      </c>
      <c r="J11" s="11"/>
      <c r="K11" s="98"/>
    </row>
    <row r="12" spans="1:14">
      <c r="A12" s="104" t="s">
        <v>127</v>
      </c>
      <c r="B12" s="100" t="s">
        <v>129</v>
      </c>
      <c r="C12" s="98">
        <v>0.47</v>
      </c>
      <c r="D12" s="35" t="s">
        <v>128</v>
      </c>
      <c r="E12" s="98" t="s">
        <v>126</v>
      </c>
      <c r="F12" s="81"/>
      <c r="G12" s="72"/>
      <c r="H12" s="137" t="s">
        <v>6</v>
      </c>
      <c r="I12" s="138" t="s">
        <v>5</v>
      </c>
      <c r="J12" s="11"/>
      <c r="K12" s="98"/>
    </row>
    <row r="13" spans="1:14">
      <c r="A13" s="104" t="s">
        <v>134</v>
      </c>
      <c r="B13" s="100" t="s">
        <v>129</v>
      </c>
      <c r="C13" s="98">
        <v>0.48</v>
      </c>
      <c r="D13" s="35" t="s">
        <v>128</v>
      </c>
      <c r="E13" s="98" t="s">
        <v>130</v>
      </c>
      <c r="F13" s="81"/>
      <c r="G13" s="72"/>
      <c r="H13" s="137"/>
      <c r="I13" s="141"/>
      <c r="J13" s="11"/>
      <c r="K13" s="98"/>
    </row>
    <row r="14" spans="1:14">
      <c r="A14" s="104" t="s">
        <v>135</v>
      </c>
      <c r="B14" s="100" t="s">
        <v>129</v>
      </c>
      <c r="C14" s="98">
        <v>0.5</v>
      </c>
      <c r="D14" s="35" t="s">
        <v>128</v>
      </c>
      <c r="E14" s="98" t="s">
        <v>130</v>
      </c>
      <c r="F14" s="81"/>
      <c r="G14" s="72"/>
      <c r="H14" s="88">
        <f>SUM(H16:H98)</f>
        <v>0</v>
      </c>
      <c r="I14" s="127">
        <f>SUM(I16:I98)</f>
        <v>0</v>
      </c>
      <c r="J14" s="11"/>
      <c r="K14" s="98"/>
    </row>
    <row r="15" spans="1:14" ht="15.75" thickBot="1">
      <c r="A15" s="105" t="s">
        <v>131</v>
      </c>
      <c r="B15" s="101" t="s">
        <v>129</v>
      </c>
      <c r="C15" s="99">
        <v>0.52</v>
      </c>
      <c r="D15" s="102" t="s">
        <v>128</v>
      </c>
      <c r="E15" s="99" t="s">
        <v>132</v>
      </c>
      <c r="F15" s="82"/>
      <c r="G15" s="74"/>
      <c r="H15" s="124"/>
      <c r="I15" s="128"/>
      <c r="J15" s="11"/>
      <c r="K15" s="49"/>
    </row>
    <row r="16" spans="1:14" s="61" customFormat="1" ht="24" customHeight="1" thickTop="1">
      <c r="A16" s="63" t="s">
        <v>79</v>
      </c>
      <c r="B16" s="63" t="s">
        <v>0</v>
      </c>
      <c r="C16" s="63" t="s">
        <v>3</v>
      </c>
      <c r="D16" s="63" t="s">
        <v>1</v>
      </c>
      <c r="E16" s="64" t="s">
        <v>2</v>
      </c>
      <c r="F16" s="65" t="s">
        <v>20</v>
      </c>
      <c r="G16" s="66" t="s">
        <v>22</v>
      </c>
      <c r="H16" s="60" t="s">
        <v>6</v>
      </c>
      <c r="I16" s="59" t="s">
        <v>4</v>
      </c>
      <c r="K16" s="62"/>
    </row>
    <row r="17" spans="1:17" s="12" customFormat="1" ht="24" customHeight="1">
      <c r="A17" s="212">
        <v>9780825444920</v>
      </c>
      <c r="B17" s="211" t="s">
        <v>408</v>
      </c>
      <c r="C17" s="211" t="s">
        <v>240</v>
      </c>
      <c r="D17" s="186" t="s">
        <v>197</v>
      </c>
      <c r="E17" s="188">
        <v>59.99</v>
      </c>
      <c r="F17" s="30"/>
      <c r="G17" s="31">
        <v>0.4</v>
      </c>
      <c r="H17" s="32"/>
      <c r="I17" s="33">
        <f>H17*E17*(1-G17)</f>
        <v>0</v>
      </c>
      <c r="K17" s="49"/>
      <c r="L17" s="16"/>
    </row>
    <row r="18" spans="1:17" s="12" customFormat="1" ht="24" customHeight="1">
      <c r="A18" s="212">
        <v>9780825447884</v>
      </c>
      <c r="B18" s="211" t="s">
        <v>409</v>
      </c>
      <c r="C18" s="211" t="s">
        <v>240</v>
      </c>
      <c r="D18" s="186" t="s">
        <v>229</v>
      </c>
      <c r="E18" s="188">
        <v>14.99</v>
      </c>
      <c r="F18" s="30"/>
      <c r="G18" s="31">
        <v>0.4</v>
      </c>
      <c r="H18" s="32"/>
      <c r="I18" s="33">
        <f t="shared" ref="I18:I79" si="0">H18*E18*(1-G18)</f>
        <v>0</v>
      </c>
      <c r="K18" s="49"/>
    </row>
    <row r="19" spans="1:17" s="12" customFormat="1" hidden="1">
      <c r="A19" s="191"/>
      <c r="B19" s="192"/>
      <c r="C19" s="192"/>
      <c r="D19" s="191"/>
      <c r="E19" s="189"/>
      <c r="F19" s="30"/>
      <c r="G19" s="31"/>
      <c r="H19" s="32"/>
      <c r="I19" s="33">
        <f t="shared" si="0"/>
        <v>0</v>
      </c>
      <c r="K19" s="48"/>
    </row>
    <row r="20" spans="1:17" s="12" customFormat="1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  <c r="K20" s="48"/>
    </row>
    <row r="21" spans="1:17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544"/>
    </row>
    <row r="22" spans="1:17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545"/>
    </row>
    <row r="23" spans="1:17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545"/>
    </row>
    <row r="24" spans="1:17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545"/>
    </row>
    <row r="25" spans="1:17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545"/>
    </row>
    <row r="26" spans="1:17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545"/>
      <c r="L26" s="68"/>
      <c r="N26" s="68"/>
      <c r="O26" s="68"/>
      <c r="P26" s="68"/>
      <c r="Q26" s="68"/>
    </row>
    <row r="27" spans="1:17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545"/>
      <c r="L27" s="68"/>
      <c r="N27" s="68"/>
      <c r="O27" s="68"/>
      <c r="P27" s="68"/>
      <c r="Q27" s="68"/>
    </row>
    <row r="28" spans="1:17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545"/>
      <c r="L28" s="68"/>
      <c r="N28" s="68"/>
      <c r="O28" s="68"/>
      <c r="P28" s="68"/>
      <c r="Q28" s="68"/>
    </row>
    <row r="29" spans="1:17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545"/>
    </row>
    <row r="30" spans="1:17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545"/>
    </row>
    <row r="31" spans="1:17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545"/>
    </row>
    <row r="32" spans="1:17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545"/>
    </row>
    <row r="33" spans="1:11" s="12" customFormat="1" ht="12.75" hidden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545"/>
    </row>
    <row r="34" spans="1:11" s="12" customFormat="1" ht="12.75" hidden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69"/>
    </row>
    <row r="35" spans="1:11" s="12" customFormat="1" ht="12.75" hidden="1" customHeight="1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69"/>
    </row>
    <row r="36" spans="1:11" s="12" customFormat="1" ht="12.75" hidden="1" customHeight="1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hidden="1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hidden="1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hidden="1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hidden="1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hidden="1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hidden="1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hidden="1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hidden="1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hidden="1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hidden="1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hidden="1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hidden="1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hidden="1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12" customFormat="1" ht="12.75" hidden="1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12" customFormat="1" ht="12.75" hidden="1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12" customFormat="1" ht="12.75" hidden="1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12" customFormat="1" ht="12.75" hidden="1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12" customFormat="1" ht="12.75" hidden="1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12" customFormat="1" ht="12.75" hidden="1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12" customFormat="1" ht="12.75" hidden="1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12" customFormat="1" ht="12.75" hidden="1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12" customFormat="1" ht="12.75" hidden="1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12" customFormat="1" ht="12.75" hidden="1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12" customFormat="1" ht="12.75" hidden="1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12" customFormat="1" ht="12.75" hidden="1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12" customFormat="1" ht="12.75" hidden="1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41" customFormat="1" ht="12.75" hidden="1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41" customFormat="1" ht="12.75" hidden="1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2.75" hidden="1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2.75" hidden="1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2.75" hidden="1" customHeight="1">
      <c r="A67" s="27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9"/>
    </row>
    <row r="68" spans="1:11" s="41" customFormat="1" ht="12.75" hidden="1" customHeight="1">
      <c r="A68" s="27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9"/>
    </row>
    <row r="69" spans="1:11" s="41" customFormat="1" ht="12.75" hidden="1" customHeight="1">
      <c r="A69" s="27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9"/>
    </row>
    <row r="70" spans="1:11" s="41" customFormat="1" ht="12.75" hidden="1" customHeight="1">
      <c r="A70" s="27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9"/>
    </row>
    <row r="71" spans="1:11" s="41" customFormat="1" ht="12.75" hidden="1" customHeight="1">
      <c r="A71" s="27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9"/>
    </row>
    <row r="72" spans="1:11" s="41" customFormat="1" ht="12.75" hidden="1" customHeight="1">
      <c r="A72" s="27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9"/>
    </row>
    <row r="73" spans="1:11" s="41" customFormat="1" ht="12.75" hidden="1" customHeight="1">
      <c r="A73" s="27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9"/>
    </row>
    <row r="74" spans="1:11" s="41" customFormat="1" ht="12.75" hidden="1" customHeight="1">
      <c r="A74" s="27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9"/>
    </row>
    <row r="75" spans="1:11" s="41" customFormat="1" ht="15" hidden="1" customHeight="1">
      <c r="A75" s="27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9"/>
    </row>
    <row r="76" spans="1:11" s="41" customFormat="1" ht="15" hidden="1" customHeight="1">
      <c r="A76" s="27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9"/>
    </row>
    <row r="77" spans="1:11" s="41" customFormat="1" ht="15" hidden="1" customHeight="1">
      <c r="A77" s="27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9"/>
    </row>
    <row r="78" spans="1:11" s="41" customFormat="1" ht="15" hidden="1" customHeight="1">
      <c r="A78" s="27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9"/>
    </row>
    <row r="79" spans="1:11" s="41" customFormat="1" ht="15" hidden="1" customHeight="1">
      <c r="A79" s="27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9"/>
    </row>
    <row r="80" spans="1:11" s="41" customFormat="1" ht="15" hidden="1" customHeight="1">
      <c r="A80" s="27"/>
      <c r="B80" s="28"/>
      <c r="C80" s="28"/>
      <c r="D80" s="27"/>
      <c r="E80" s="29"/>
      <c r="F80" s="30"/>
      <c r="G80" s="31"/>
      <c r="H80" s="32"/>
      <c r="I80" s="33">
        <f t="shared" ref="I80:I98" si="1">H80*E80*(1-G80)</f>
        <v>0</v>
      </c>
      <c r="K80" s="69"/>
    </row>
    <row r="81" spans="1:11" s="41" customFormat="1" ht="15" hidden="1" customHeight="1">
      <c r="A81" s="27"/>
      <c r="B81" s="28"/>
      <c r="C81" s="28"/>
      <c r="D81" s="27"/>
      <c r="E81" s="29"/>
      <c r="F81" s="30"/>
      <c r="G81" s="31"/>
      <c r="H81" s="32"/>
      <c r="I81" s="33">
        <f t="shared" si="1"/>
        <v>0</v>
      </c>
      <c r="K81" s="69"/>
    </row>
    <row r="82" spans="1:11" s="41" customFormat="1" ht="15" hidden="1" customHeight="1">
      <c r="A82" s="27"/>
      <c r="B82" s="28"/>
      <c r="C82" s="28"/>
      <c r="D82" s="27"/>
      <c r="E82" s="29"/>
      <c r="F82" s="30"/>
      <c r="G82" s="31"/>
      <c r="H82" s="32"/>
      <c r="I82" s="33">
        <f t="shared" si="1"/>
        <v>0</v>
      </c>
      <c r="K82" s="69"/>
    </row>
    <row r="83" spans="1:11" s="41" customFormat="1" ht="15" hidden="1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s="41" customFormat="1" ht="15" hidden="1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s="41" customFormat="1" ht="15" hidden="1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ht="15" hidden="1" customHeight="1">
      <c r="A86" s="27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9"/>
    </row>
    <row r="87" spans="1:11" ht="15" hidden="1" customHeight="1">
      <c r="A87" s="27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9"/>
    </row>
    <row r="88" spans="1:11" ht="15" hidden="1" customHeight="1">
      <c r="A88" s="27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9"/>
    </row>
    <row r="89" spans="1:11" ht="15" hidden="1" customHeight="1">
      <c r="A89" s="27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9"/>
    </row>
    <row r="90" spans="1:11" ht="15" hidden="1" customHeight="1">
      <c r="A90" s="27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9"/>
    </row>
    <row r="91" spans="1:11" ht="15" hidden="1" customHeight="1">
      <c r="A91" s="27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9"/>
    </row>
    <row r="92" spans="1:11" ht="15" hidden="1" customHeight="1">
      <c r="A92" s="27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9"/>
    </row>
    <row r="93" spans="1:11" ht="15" hidden="1" customHeight="1">
      <c r="A93" s="27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9"/>
    </row>
    <row r="94" spans="1:11" ht="15" hidden="1" customHeight="1">
      <c r="A94" s="27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9"/>
    </row>
    <row r="95" spans="1:11" ht="15" hidden="1" customHeight="1">
      <c r="A95" s="27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9"/>
    </row>
    <row r="96" spans="1:11" ht="15" hidden="1" customHeight="1">
      <c r="A96" s="27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9"/>
    </row>
    <row r="97" spans="1:11" ht="15" hidden="1" customHeight="1">
      <c r="A97" s="27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9"/>
    </row>
    <row r="98" spans="1:11" ht="15" hidden="1" customHeight="1">
      <c r="A98" s="27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9"/>
    </row>
    <row r="99" spans="1:11" ht="15" hidden="1" customHeight="1">
      <c r="A99" s="107" t="s">
        <v>91</v>
      </c>
      <c r="K99" s="69"/>
    </row>
    <row r="100" spans="1:11" ht="15" customHeight="1">
      <c r="K100" s="69"/>
    </row>
    <row r="101" spans="1:11" ht="15" customHeight="1">
      <c r="K101" s="69"/>
    </row>
  </sheetData>
  <sheetProtection formatCells="0" formatRows="0" insertRows="0" deleteRows="0"/>
  <mergeCells count="9">
    <mergeCell ref="K1:K7"/>
    <mergeCell ref="A8:B8"/>
    <mergeCell ref="K21:K33"/>
    <mergeCell ref="A1:I2"/>
    <mergeCell ref="A3:B3"/>
    <mergeCell ref="A4:B4"/>
    <mergeCell ref="A5:B5"/>
    <mergeCell ref="A6:B6"/>
    <mergeCell ref="A7:B7"/>
  </mergeCells>
  <conditionalFormatting sqref="A17:I98">
    <cfRule type="notContainsBlanks" dxfId="17" priority="3">
      <formula>LEN(TRIM(A17))&gt;0</formula>
    </cfRule>
  </conditionalFormatting>
  <conditionalFormatting sqref="A17:A1048576">
    <cfRule type="duplicateValues" dxfId="16" priority="12"/>
  </conditionalFormatting>
  <conditionalFormatting sqref="A8">
    <cfRule type="duplicateValues" dxfId="15" priority="1"/>
  </conditionalFormatting>
  <hyperlinks>
    <hyperlink ref="A7" r:id="rId1" xr:uid="{9B6C43B6-AF77-4CCA-9E39-F6816F27711D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DA56-6A6E-4AB1-9F00-4769F12D2F62}">
  <dimension ref="A1:K99"/>
  <sheetViews>
    <sheetView showGridLines="0" zoomScaleNormal="100" workbookViewId="0">
      <selection activeCell="H101" sqref="H10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1" ht="24" customHeight="1" thickTop="1">
      <c r="A3" s="478" t="s">
        <v>410</v>
      </c>
      <c r="B3" s="479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1" ht="24" customHeight="1">
      <c r="A4" s="480" t="s">
        <v>371</v>
      </c>
      <c r="B4" s="481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1" ht="24" customHeight="1">
      <c r="A5" s="480" t="s">
        <v>370</v>
      </c>
      <c r="B5" s="481"/>
      <c r="C5" s="15" t="s">
        <v>9</v>
      </c>
      <c r="D5" s="10"/>
      <c r="E5" s="10"/>
      <c r="F5" s="19" t="s">
        <v>14</v>
      </c>
      <c r="G5" s="9"/>
      <c r="H5" s="26"/>
      <c r="I5" s="9"/>
      <c r="K5" s="477"/>
    </row>
    <row r="6" spans="1:11" ht="24" customHeight="1">
      <c r="A6" s="480"/>
      <c r="B6" s="481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1" ht="24" customHeight="1">
      <c r="A7" s="492"/>
      <c r="B7" s="481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1" ht="24" customHeight="1" thickBot="1">
      <c r="A8" s="474"/>
      <c r="B8" s="475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ht="15.75" thickTop="1">
      <c r="A10" s="75" t="s">
        <v>199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</row>
    <row r="11" spans="1:11">
      <c r="A11" s="86" t="s">
        <v>88</v>
      </c>
      <c r="B11" s="77"/>
      <c r="C11" s="13"/>
      <c r="D11" s="552" t="s">
        <v>198</v>
      </c>
      <c r="E11" s="553"/>
      <c r="F11" s="553"/>
      <c r="G11" s="554"/>
      <c r="H11" s="135" t="s">
        <v>4</v>
      </c>
      <c r="I11" s="136" t="s">
        <v>4</v>
      </c>
      <c r="J11" s="11"/>
    </row>
    <row r="12" spans="1:11">
      <c r="A12" s="86" t="s">
        <v>114</v>
      </c>
      <c r="B12" s="77"/>
      <c r="C12" s="13"/>
      <c r="D12" s="552"/>
      <c r="E12" s="553"/>
      <c r="F12" s="553"/>
      <c r="G12" s="554"/>
      <c r="H12" s="137" t="s">
        <v>6</v>
      </c>
      <c r="I12" s="138" t="s">
        <v>5</v>
      </c>
      <c r="J12" s="11"/>
    </row>
    <row r="13" spans="1:11">
      <c r="A13" s="86" t="s">
        <v>89</v>
      </c>
      <c r="B13" s="77"/>
      <c r="C13" s="13"/>
      <c r="D13" s="81"/>
      <c r="E13" s="13"/>
      <c r="F13" s="13"/>
      <c r="G13" s="72"/>
      <c r="H13" s="137"/>
      <c r="I13" s="141"/>
      <c r="J13" s="11"/>
    </row>
    <row r="14" spans="1:11" ht="15.75" customHeight="1">
      <c r="A14" s="86" t="s">
        <v>97</v>
      </c>
      <c r="B14" s="77"/>
      <c r="C14" s="13"/>
      <c r="D14" s="81"/>
      <c r="E14" s="13"/>
      <c r="F14" s="13"/>
      <c r="G14" s="72"/>
      <c r="H14" s="88">
        <f>SUM(H16:H98)</f>
        <v>0</v>
      </c>
      <c r="I14" s="127">
        <f>SUM(I16:I98)</f>
        <v>0</v>
      </c>
      <c r="J14" s="11"/>
    </row>
    <row r="15" spans="1:11" ht="16.5" customHeight="1" thickBot="1">
      <c r="A15" s="87" t="s">
        <v>98</v>
      </c>
      <c r="B15" s="79"/>
      <c r="C15" s="73"/>
      <c r="D15" s="82"/>
      <c r="E15" s="73"/>
      <c r="F15" s="73"/>
      <c r="G15" s="74"/>
      <c r="H15" s="124"/>
      <c r="I15" s="128"/>
      <c r="J15" s="11"/>
    </row>
    <row r="16" spans="1:11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</row>
    <row r="17" spans="1:9" s="12" customFormat="1" ht="24" customHeight="1">
      <c r="A17" s="212">
        <v>9781683596639</v>
      </c>
      <c r="B17" s="187" t="s">
        <v>241</v>
      </c>
      <c r="C17" s="187" t="s">
        <v>242</v>
      </c>
      <c r="D17" s="186" t="s">
        <v>229</v>
      </c>
      <c r="E17" s="188">
        <v>17.989999999999998</v>
      </c>
      <c r="F17" s="30"/>
      <c r="G17" s="31"/>
      <c r="H17" s="32"/>
      <c r="I17" s="33">
        <f>H17*E17*(1-G17)</f>
        <v>0</v>
      </c>
    </row>
    <row r="18" spans="1:9" s="12" customFormat="1" ht="12.75" hidden="1">
      <c r="A18" s="27"/>
      <c r="B18" s="28"/>
      <c r="C18" s="28"/>
      <c r="D18" s="27"/>
      <c r="E18" s="29"/>
      <c r="F18" s="30"/>
      <c r="G18" s="31"/>
      <c r="H18" s="32"/>
      <c r="I18" s="33">
        <f t="shared" ref="I18:I79" si="0">H18*E18*(1-G18)</f>
        <v>0</v>
      </c>
    </row>
    <row r="19" spans="1:9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</row>
    <row r="20" spans="1:9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</row>
    <row r="21" spans="1:9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</row>
    <row r="28" spans="1:9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</row>
    <row r="29" spans="1:9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</row>
    <row r="30" spans="1:9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</row>
    <row r="31" spans="1:9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</row>
    <row r="32" spans="1:9" s="12" customFormat="1" ht="12.75" hidden="1">
      <c r="A32" s="27"/>
      <c r="B32" s="28"/>
      <c r="C32" s="28"/>
      <c r="D32" s="27"/>
      <c r="E32" s="29"/>
      <c r="F32" s="30"/>
      <c r="G32" s="31"/>
      <c r="H32" s="32"/>
      <c r="I32" s="40">
        <f t="shared" si="0"/>
        <v>0</v>
      </c>
    </row>
    <row r="33" spans="1:9" s="12" customFormat="1" ht="12.75" hidden="1">
      <c r="A33" s="27"/>
      <c r="B33" s="28"/>
      <c r="C33" s="28"/>
      <c r="D33" s="27"/>
      <c r="E33" s="29"/>
      <c r="F33" s="30"/>
      <c r="G33" s="31"/>
      <c r="H33" s="32"/>
      <c r="I33" s="40">
        <f t="shared" si="0"/>
        <v>0</v>
      </c>
    </row>
    <row r="34" spans="1:9" s="12" customFormat="1" ht="12.75" hidden="1">
      <c r="A34" s="27"/>
      <c r="B34" s="28"/>
      <c r="C34" s="28"/>
      <c r="D34" s="27"/>
      <c r="E34" s="29"/>
      <c r="F34" s="30"/>
      <c r="G34" s="31"/>
      <c r="H34" s="32"/>
      <c r="I34" s="40">
        <f t="shared" si="0"/>
        <v>0</v>
      </c>
    </row>
    <row r="35" spans="1:9" s="12" customFormat="1" ht="12.75" hidden="1">
      <c r="A35" s="27"/>
      <c r="B35" s="28"/>
      <c r="C35" s="28"/>
      <c r="D35" s="27"/>
      <c r="E35" s="29"/>
      <c r="F35" s="30"/>
      <c r="G35" s="31"/>
      <c r="H35" s="32"/>
      <c r="I35" s="40">
        <f t="shared" si="0"/>
        <v>0</v>
      </c>
    </row>
    <row r="36" spans="1:9" s="12" customFormat="1" ht="12.75" hidden="1">
      <c r="A36" s="27"/>
      <c r="B36" s="28"/>
      <c r="C36" s="28"/>
      <c r="D36" s="27"/>
      <c r="E36" s="29"/>
      <c r="F36" s="30"/>
      <c r="G36" s="31"/>
      <c r="H36" s="32"/>
      <c r="I36" s="40">
        <f t="shared" si="0"/>
        <v>0</v>
      </c>
    </row>
    <row r="37" spans="1:9" s="12" customFormat="1" ht="12.75" hidden="1">
      <c r="A37" s="27"/>
      <c r="B37" s="28"/>
      <c r="C37" s="28"/>
      <c r="D37" s="27"/>
      <c r="E37" s="29"/>
      <c r="F37" s="30"/>
      <c r="G37" s="31"/>
      <c r="H37" s="32"/>
      <c r="I37" s="40">
        <f t="shared" si="0"/>
        <v>0</v>
      </c>
    </row>
    <row r="38" spans="1:9" s="12" customFormat="1" ht="12.75" hidden="1">
      <c r="A38" s="27"/>
      <c r="B38" s="28"/>
      <c r="C38" s="28"/>
      <c r="D38" s="27"/>
      <c r="E38" s="29"/>
      <c r="F38" s="30"/>
      <c r="G38" s="31"/>
      <c r="H38" s="32"/>
      <c r="I38" s="40">
        <f t="shared" si="0"/>
        <v>0</v>
      </c>
    </row>
    <row r="39" spans="1:9" s="12" customFormat="1" ht="12.75" hidden="1">
      <c r="A39" s="27"/>
      <c r="B39" s="28"/>
      <c r="C39" s="28"/>
      <c r="D39" s="27"/>
      <c r="E39" s="29"/>
      <c r="F39" s="30"/>
      <c r="G39" s="31"/>
      <c r="H39" s="32"/>
      <c r="I39" s="40">
        <f t="shared" si="0"/>
        <v>0</v>
      </c>
    </row>
    <row r="40" spans="1:9" s="12" customFormat="1" ht="12.75" hidden="1">
      <c r="A40" s="27"/>
      <c r="B40" s="28"/>
      <c r="C40" s="28"/>
      <c r="D40" s="27"/>
      <c r="E40" s="29"/>
      <c r="F40" s="30"/>
      <c r="G40" s="31"/>
      <c r="H40" s="32"/>
      <c r="I40" s="40">
        <f t="shared" si="0"/>
        <v>0</v>
      </c>
    </row>
    <row r="41" spans="1:9" s="12" customFormat="1" ht="12.75" hidden="1">
      <c r="A41" s="27"/>
      <c r="B41" s="28"/>
      <c r="C41" s="28"/>
      <c r="D41" s="27"/>
      <c r="E41" s="29"/>
      <c r="F41" s="30"/>
      <c r="G41" s="31"/>
      <c r="H41" s="32"/>
      <c r="I41" s="40">
        <f t="shared" si="0"/>
        <v>0</v>
      </c>
    </row>
    <row r="42" spans="1:9" s="12" customFormat="1" ht="12.75" hidden="1">
      <c r="A42" s="27"/>
      <c r="B42" s="28"/>
      <c r="C42" s="28"/>
      <c r="D42" s="27"/>
      <c r="E42" s="29"/>
      <c r="F42" s="30"/>
      <c r="G42" s="31"/>
      <c r="H42" s="32"/>
      <c r="I42" s="40">
        <f t="shared" si="0"/>
        <v>0</v>
      </c>
    </row>
    <row r="43" spans="1:9" s="12" customFormat="1" ht="12.75" hidden="1">
      <c r="A43" s="27"/>
      <c r="B43" s="28"/>
      <c r="C43" s="28"/>
      <c r="D43" s="27"/>
      <c r="E43" s="29"/>
      <c r="F43" s="30"/>
      <c r="G43" s="31"/>
      <c r="H43" s="32"/>
      <c r="I43" s="40">
        <f t="shared" si="0"/>
        <v>0</v>
      </c>
    </row>
    <row r="44" spans="1:9" s="12" customFormat="1" ht="12.75" hidden="1">
      <c r="A44" s="27"/>
      <c r="B44" s="28"/>
      <c r="C44" s="28"/>
      <c r="D44" s="27"/>
      <c r="E44" s="29"/>
      <c r="F44" s="30"/>
      <c r="G44" s="31"/>
      <c r="H44" s="32"/>
      <c r="I44" s="40">
        <f t="shared" si="0"/>
        <v>0</v>
      </c>
    </row>
    <row r="45" spans="1:9" s="12" customFormat="1" ht="12.75" hidden="1">
      <c r="A45" s="27"/>
      <c r="B45" s="28"/>
      <c r="C45" s="28"/>
      <c r="D45" s="27"/>
      <c r="E45" s="29"/>
      <c r="F45" s="30"/>
      <c r="G45" s="31"/>
      <c r="H45" s="32"/>
      <c r="I45" s="40">
        <f t="shared" si="0"/>
        <v>0</v>
      </c>
    </row>
    <row r="46" spans="1:9" s="12" customFormat="1" ht="12.75" hidden="1">
      <c r="A46" s="27"/>
      <c r="B46" s="28"/>
      <c r="C46" s="28"/>
      <c r="D46" s="27"/>
      <c r="E46" s="29"/>
      <c r="F46" s="30"/>
      <c r="G46" s="31"/>
      <c r="H46" s="32"/>
      <c r="I46" s="40">
        <f t="shared" si="0"/>
        <v>0</v>
      </c>
    </row>
    <row r="47" spans="1:9" s="12" customFormat="1" ht="12.75" hidden="1">
      <c r="A47" s="27"/>
      <c r="B47" s="28"/>
      <c r="C47" s="28"/>
      <c r="D47" s="27"/>
      <c r="E47" s="29"/>
      <c r="F47" s="30"/>
      <c r="G47" s="31"/>
      <c r="H47" s="32"/>
      <c r="I47" s="40">
        <f t="shared" si="0"/>
        <v>0</v>
      </c>
    </row>
    <row r="48" spans="1:9" s="12" customFormat="1" ht="12.75" hidden="1">
      <c r="A48" s="27"/>
      <c r="B48" s="28"/>
      <c r="C48" s="28"/>
      <c r="D48" s="27"/>
      <c r="E48" s="29"/>
      <c r="F48" s="30"/>
      <c r="G48" s="31"/>
      <c r="H48" s="32"/>
      <c r="I48" s="40">
        <f t="shared" si="0"/>
        <v>0</v>
      </c>
    </row>
    <row r="49" spans="1:9" s="12" customFormat="1" ht="12.75" hidden="1">
      <c r="A49" s="27"/>
      <c r="B49" s="28"/>
      <c r="C49" s="28"/>
      <c r="D49" s="27"/>
      <c r="E49" s="29"/>
      <c r="F49" s="30"/>
      <c r="G49" s="31"/>
      <c r="H49" s="32"/>
      <c r="I49" s="40">
        <f t="shared" si="0"/>
        <v>0</v>
      </c>
    </row>
    <row r="50" spans="1:9" s="12" customFormat="1" ht="12.75" hidden="1">
      <c r="A50" s="27"/>
      <c r="B50" s="28"/>
      <c r="C50" s="28"/>
      <c r="D50" s="27"/>
      <c r="E50" s="29"/>
      <c r="F50" s="30"/>
      <c r="G50" s="31"/>
      <c r="H50" s="32"/>
      <c r="I50" s="40">
        <f t="shared" si="0"/>
        <v>0</v>
      </c>
    </row>
    <row r="51" spans="1:9" s="12" customFormat="1" ht="12.75" hidden="1">
      <c r="A51" s="27"/>
      <c r="B51" s="28"/>
      <c r="C51" s="28"/>
      <c r="D51" s="27"/>
      <c r="E51" s="29"/>
      <c r="F51" s="30"/>
      <c r="G51" s="31"/>
      <c r="H51" s="32"/>
      <c r="I51" s="40">
        <f t="shared" si="0"/>
        <v>0</v>
      </c>
    </row>
    <row r="52" spans="1:9" s="12" customFormat="1" ht="12.75" hidden="1">
      <c r="A52" s="27"/>
      <c r="B52" s="28"/>
      <c r="C52" s="28"/>
      <c r="D52" s="27"/>
      <c r="E52" s="29"/>
      <c r="F52" s="30"/>
      <c r="G52" s="31"/>
      <c r="H52" s="32"/>
      <c r="I52" s="40">
        <f t="shared" si="0"/>
        <v>0</v>
      </c>
    </row>
    <row r="53" spans="1:9" s="12" customFormat="1" ht="12.75" hidden="1">
      <c r="A53" s="27"/>
      <c r="B53" s="28"/>
      <c r="C53" s="28"/>
      <c r="D53" s="27"/>
      <c r="E53" s="29"/>
      <c r="F53" s="30"/>
      <c r="G53" s="31"/>
      <c r="H53" s="32"/>
      <c r="I53" s="40">
        <f t="shared" si="0"/>
        <v>0</v>
      </c>
    </row>
    <row r="54" spans="1:9" s="12" customFormat="1" ht="12.75" hidden="1">
      <c r="A54" s="27"/>
      <c r="B54" s="28"/>
      <c r="C54" s="28"/>
      <c r="D54" s="27"/>
      <c r="E54" s="29"/>
      <c r="F54" s="30"/>
      <c r="G54" s="31"/>
      <c r="H54" s="32"/>
      <c r="I54" s="40">
        <f t="shared" si="0"/>
        <v>0</v>
      </c>
    </row>
    <row r="55" spans="1:9" s="12" customFormat="1" ht="12.75" hidden="1">
      <c r="A55" s="27"/>
      <c r="B55" s="28"/>
      <c r="C55" s="28"/>
      <c r="D55" s="27"/>
      <c r="E55" s="29"/>
      <c r="F55" s="30"/>
      <c r="G55" s="31"/>
      <c r="H55" s="32"/>
      <c r="I55" s="40">
        <f t="shared" si="0"/>
        <v>0</v>
      </c>
    </row>
    <row r="56" spans="1:9" s="12" customFormat="1" ht="12.75" hidden="1">
      <c r="A56" s="27"/>
      <c r="B56" s="28"/>
      <c r="C56" s="28"/>
      <c r="D56" s="27"/>
      <c r="E56" s="29"/>
      <c r="F56" s="30"/>
      <c r="G56" s="31"/>
      <c r="H56" s="32"/>
      <c r="I56" s="40">
        <f t="shared" si="0"/>
        <v>0</v>
      </c>
    </row>
    <row r="57" spans="1:9" s="12" customFormat="1" ht="12.75" hidden="1">
      <c r="A57" s="27"/>
      <c r="B57" s="28"/>
      <c r="C57" s="28"/>
      <c r="D57" s="27"/>
      <c r="E57" s="29"/>
      <c r="F57" s="30"/>
      <c r="G57" s="31"/>
      <c r="H57" s="32"/>
      <c r="I57" s="40">
        <f t="shared" si="0"/>
        <v>0</v>
      </c>
    </row>
    <row r="58" spans="1:9" s="12" customFormat="1" ht="12.75" hidden="1">
      <c r="A58" s="27"/>
      <c r="B58" s="28"/>
      <c r="C58" s="28"/>
      <c r="D58" s="27"/>
      <c r="E58" s="29"/>
      <c r="F58" s="30"/>
      <c r="G58" s="31"/>
      <c r="H58" s="32"/>
      <c r="I58" s="40">
        <f t="shared" si="0"/>
        <v>0</v>
      </c>
    </row>
    <row r="59" spans="1:9" s="12" customFormat="1" ht="12.75" hidden="1">
      <c r="A59" s="27"/>
      <c r="B59" s="28"/>
      <c r="C59" s="28"/>
      <c r="D59" s="27"/>
      <c r="E59" s="29"/>
      <c r="F59" s="30"/>
      <c r="G59" s="31"/>
      <c r="H59" s="32"/>
      <c r="I59" s="40">
        <f t="shared" si="0"/>
        <v>0</v>
      </c>
    </row>
    <row r="60" spans="1:9" s="12" customFormat="1" ht="12.75" hidden="1">
      <c r="A60" s="27"/>
      <c r="B60" s="28"/>
      <c r="C60" s="28"/>
      <c r="D60" s="27"/>
      <c r="E60" s="29"/>
      <c r="F60" s="30"/>
      <c r="G60" s="31"/>
      <c r="H60" s="32"/>
      <c r="I60" s="40">
        <f t="shared" si="0"/>
        <v>0</v>
      </c>
    </row>
    <row r="61" spans="1:9" s="12" customFormat="1" ht="12.75" hidden="1">
      <c r="A61" s="27"/>
      <c r="B61" s="28"/>
      <c r="C61" s="28"/>
      <c r="D61" s="27"/>
      <c r="E61" s="29"/>
      <c r="F61" s="30"/>
      <c r="G61" s="31"/>
      <c r="H61" s="32"/>
      <c r="I61" s="40">
        <f t="shared" si="0"/>
        <v>0</v>
      </c>
    </row>
    <row r="62" spans="1:9" s="12" customFormat="1" ht="12.75" hidden="1">
      <c r="A62" s="27"/>
      <c r="B62" s="28"/>
      <c r="C62" s="28"/>
      <c r="D62" s="27"/>
      <c r="E62" s="29"/>
      <c r="F62" s="30"/>
      <c r="G62" s="31"/>
      <c r="H62" s="32"/>
      <c r="I62" s="40">
        <f t="shared" si="0"/>
        <v>0</v>
      </c>
    </row>
    <row r="63" spans="1:9" s="41" customFormat="1" ht="12.75" hidden="1">
      <c r="A63" s="27"/>
      <c r="B63" s="28"/>
      <c r="C63" s="28"/>
      <c r="D63" s="27"/>
      <c r="E63" s="29"/>
      <c r="F63" s="30"/>
      <c r="G63" s="31"/>
      <c r="H63" s="32"/>
      <c r="I63" s="40">
        <f t="shared" si="0"/>
        <v>0</v>
      </c>
    </row>
    <row r="64" spans="1:9" s="41" customFormat="1" ht="12.75" hidden="1">
      <c r="A64" s="27"/>
      <c r="B64" s="28"/>
      <c r="C64" s="28"/>
      <c r="D64" s="27"/>
      <c r="E64" s="29"/>
      <c r="F64" s="30"/>
      <c r="G64" s="31"/>
      <c r="H64" s="32"/>
      <c r="I64" s="40">
        <f t="shared" si="0"/>
        <v>0</v>
      </c>
    </row>
    <row r="65" spans="1:9" s="41" customFormat="1" ht="12.75" hidden="1">
      <c r="A65" s="27"/>
      <c r="B65" s="28"/>
      <c r="C65" s="28"/>
      <c r="D65" s="27"/>
      <c r="E65" s="29"/>
      <c r="F65" s="30"/>
      <c r="G65" s="31"/>
      <c r="H65" s="32"/>
      <c r="I65" s="40">
        <f t="shared" si="0"/>
        <v>0</v>
      </c>
    </row>
    <row r="66" spans="1:9" s="41" customFormat="1" ht="12.75" hidden="1">
      <c r="A66" s="27"/>
      <c r="B66" s="28"/>
      <c r="C66" s="28"/>
      <c r="D66" s="27"/>
      <c r="E66" s="29"/>
      <c r="F66" s="30"/>
      <c r="G66" s="31"/>
      <c r="H66" s="32"/>
      <c r="I66" s="40">
        <f t="shared" si="0"/>
        <v>0</v>
      </c>
    </row>
    <row r="67" spans="1:9" s="41" customFormat="1" ht="12.75" hidden="1">
      <c r="A67" s="27"/>
      <c r="B67" s="28"/>
      <c r="C67" s="28"/>
      <c r="D67" s="27"/>
      <c r="E67" s="29"/>
      <c r="F67" s="30"/>
      <c r="G67" s="31"/>
      <c r="H67" s="32"/>
      <c r="I67" s="40">
        <f t="shared" si="0"/>
        <v>0</v>
      </c>
    </row>
    <row r="68" spans="1:9" s="41" customFormat="1" ht="12.75" hidden="1">
      <c r="A68" s="27"/>
      <c r="B68" s="28"/>
      <c r="C68" s="28"/>
      <c r="D68" s="27"/>
      <c r="E68" s="29"/>
      <c r="F68" s="30"/>
      <c r="G68" s="31"/>
      <c r="H68" s="32"/>
      <c r="I68" s="40">
        <f t="shared" si="0"/>
        <v>0</v>
      </c>
    </row>
    <row r="69" spans="1:9" s="41" customFormat="1" ht="12.75" hidden="1">
      <c r="A69" s="27"/>
      <c r="B69" s="28"/>
      <c r="C69" s="28"/>
      <c r="D69" s="27"/>
      <c r="E69" s="29"/>
      <c r="F69" s="30"/>
      <c r="G69" s="31"/>
      <c r="H69" s="32"/>
      <c r="I69" s="40">
        <f t="shared" si="0"/>
        <v>0</v>
      </c>
    </row>
    <row r="70" spans="1:9" s="41" customFormat="1" ht="12.75" hidden="1">
      <c r="A70" s="27"/>
      <c r="B70" s="28"/>
      <c r="C70" s="28"/>
      <c r="D70" s="27"/>
      <c r="E70" s="29"/>
      <c r="F70" s="30"/>
      <c r="G70" s="31"/>
      <c r="H70" s="32"/>
      <c r="I70" s="40">
        <f t="shared" si="0"/>
        <v>0</v>
      </c>
    </row>
    <row r="71" spans="1:9" s="41" customFormat="1" ht="12.75" hidden="1">
      <c r="A71" s="27"/>
      <c r="B71" s="28"/>
      <c r="C71" s="28"/>
      <c r="D71" s="27"/>
      <c r="E71" s="29"/>
      <c r="F71" s="30"/>
      <c r="G71" s="31"/>
      <c r="H71" s="32"/>
      <c r="I71" s="40">
        <f t="shared" si="0"/>
        <v>0</v>
      </c>
    </row>
    <row r="72" spans="1:9" s="41" customFormat="1" ht="12.75" hidden="1">
      <c r="A72" s="27"/>
      <c r="B72" s="28"/>
      <c r="C72" s="28"/>
      <c r="D72" s="27"/>
      <c r="E72" s="29"/>
      <c r="F72" s="30"/>
      <c r="G72" s="31"/>
      <c r="H72" s="32"/>
      <c r="I72" s="40">
        <f t="shared" si="0"/>
        <v>0</v>
      </c>
    </row>
    <row r="73" spans="1:9" s="41" customFormat="1" ht="12.75" hidden="1">
      <c r="A73" s="27"/>
      <c r="B73" s="28"/>
      <c r="C73" s="28"/>
      <c r="D73" s="27"/>
      <c r="E73" s="29"/>
      <c r="F73" s="30"/>
      <c r="G73" s="31"/>
      <c r="H73" s="32"/>
      <c r="I73" s="40">
        <f t="shared" si="0"/>
        <v>0</v>
      </c>
    </row>
    <row r="74" spans="1:9" s="41" customFormat="1" ht="12.75" hidden="1">
      <c r="A74" s="27"/>
      <c r="B74" s="28"/>
      <c r="C74" s="28"/>
      <c r="D74" s="27"/>
      <c r="E74" s="29"/>
      <c r="F74" s="30"/>
      <c r="G74" s="31"/>
      <c r="H74" s="32"/>
      <c r="I74" s="40">
        <f t="shared" si="0"/>
        <v>0</v>
      </c>
    </row>
    <row r="75" spans="1:9" s="41" customFormat="1" ht="12.75" hidden="1">
      <c r="A75" s="27"/>
      <c r="B75" s="28"/>
      <c r="C75" s="28"/>
      <c r="D75" s="27"/>
      <c r="E75" s="29"/>
      <c r="F75" s="30"/>
      <c r="G75" s="31"/>
      <c r="H75" s="32"/>
      <c r="I75" s="40">
        <f t="shared" si="0"/>
        <v>0</v>
      </c>
    </row>
    <row r="76" spans="1:9" s="41" customFormat="1" ht="12.75" hidden="1">
      <c r="A76" s="27"/>
      <c r="B76" s="28"/>
      <c r="C76" s="28"/>
      <c r="D76" s="27"/>
      <c r="E76" s="29"/>
      <c r="F76" s="30"/>
      <c r="G76" s="31"/>
      <c r="H76" s="32"/>
      <c r="I76" s="40">
        <f t="shared" si="0"/>
        <v>0</v>
      </c>
    </row>
    <row r="77" spans="1:9" s="41" customFormat="1" ht="12.75" hidden="1">
      <c r="A77" s="27"/>
      <c r="B77" s="28"/>
      <c r="C77" s="28"/>
      <c r="D77" s="27"/>
      <c r="E77" s="29"/>
      <c r="F77" s="30"/>
      <c r="G77" s="31"/>
      <c r="H77" s="32"/>
      <c r="I77" s="40">
        <f t="shared" si="0"/>
        <v>0</v>
      </c>
    </row>
    <row r="78" spans="1:9" s="41" customFormat="1" ht="12.75" hidden="1">
      <c r="A78" s="27"/>
      <c r="B78" s="28"/>
      <c r="C78" s="28"/>
      <c r="D78" s="27"/>
      <c r="E78" s="29"/>
      <c r="F78" s="30"/>
      <c r="G78" s="31"/>
      <c r="H78" s="32"/>
      <c r="I78" s="40">
        <f t="shared" si="0"/>
        <v>0</v>
      </c>
    </row>
    <row r="79" spans="1:9" s="41" customFormat="1" ht="12.75" hidden="1">
      <c r="A79" s="27"/>
      <c r="B79" s="28"/>
      <c r="C79" s="28"/>
      <c r="D79" s="27"/>
      <c r="E79" s="29"/>
      <c r="F79" s="30"/>
      <c r="G79" s="31"/>
      <c r="H79" s="32"/>
      <c r="I79" s="40">
        <f t="shared" si="0"/>
        <v>0</v>
      </c>
    </row>
    <row r="80" spans="1:9" s="41" customFormat="1" ht="12.75" hidden="1">
      <c r="A80" s="27"/>
      <c r="B80" s="28"/>
      <c r="C80" s="28"/>
      <c r="D80" s="27"/>
      <c r="E80" s="29"/>
      <c r="F80" s="30"/>
      <c r="G80" s="31"/>
      <c r="H80" s="32"/>
      <c r="I80" s="40">
        <f t="shared" ref="I80:I98" si="1">H80*E80*(1-G80)</f>
        <v>0</v>
      </c>
    </row>
    <row r="81" spans="1:9" s="41" customFormat="1" ht="12.75" hidden="1">
      <c r="A81" s="27"/>
      <c r="B81" s="28"/>
      <c r="C81" s="28"/>
      <c r="D81" s="27"/>
      <c r="E81" s="29"/>
      <c r="F81" s="30"/>
      <c r="G81" s="31"/>
      <c r="H81" s="32"/>
      <c r="I81" s="40">
        <f t="shared" si="1"/>
        <v>0</v>
      </c>
    </row>
    <row r="82" spans="1:9" s="41" customFormat="1" ht="12.75" hidden="1">
      <c r="A82" s="27"/>
      <c r="B82" s="28"/>
      <c r="C82" s="28"/>
      <c r="D82" s="27"/>
      <c r="E82" s="29"/>
      <c r="F82" s="30"/>
      <c r="G82" s="31"/>
      <c r="H82" s="32"/>
      <c r="I82" s="40">
        <f t="shared" si="1"/>
        <v>0</v>
      </c>
    </row>
    <row r="83" spans="1:9" s="41" customFormat="1" ht="12.75" hidden="1">
      <c r="A83" s="27"/>
      <c r="B83" s="28"/>
      <c r="C83" s="28"/>
      <c r="D83" s="27"/>
      <c r="E83" s="29"/>
      <c r="F83" s="30"/>
      <c r="G83" s="31"/>
      <c r="H83" s="32"/>
      <c r="I83" s="40">
        <f t="shared" si="1"/>
        <v>0</v>
      </c>
    </row>
    <row r="84" spans="1:9" s="41" customFormat="1" ht="12.75" hidden="1">
      <c r="A84" s="27"/>
      <c r="B84" s="28"/>
      <c r="C84" s="28"/>
      <c r="D84" s="27"/>
      <c r="E84" s="29"/>
      <c r="F84" s="30"/>
      <c r="G84" s="31"/>
      <c r="H84" s="32"/>
      <c r="I84" s="40">
        <f t="shared" si="1"/>
        <v>0</v>
      </c>
    </row>
    <row r="85" spans="1:9" s="41" customFormat="1" ht="12.75" hidden="1">
      <c r="A85" s="27"/>
      <c r="B85" s="28"/>
      <c r="C85" s="28"/>
      <c r="D85" s="27"/>
      <c r="E85" s="29"/>
      <c r="F85" s="30"/>
      <c r="G85" s="31"/>
      <c r="H85" s="32"/>
      <c r="I85" s="40">
        <f t="shared" si="1"/>
        <v>0</v>
      </c>
    </row>
    <row r="86" spans="1:9" hidden="1">
      <c r="A86" s="27"/>
      <c r="B86" s="28"/>
      <c r="C86" s="28"/>
      <c r="D86" s="27"/>
      <c r="E86" s="29"/>
      <c r="F86" s="30"/>
      <c r="G86" s="31"/>
      <c r="H86" s="32"/>
      <c r="I86" s="40">
        <f t="shared" si="1"/>
        <v>0</v>
      </c>
    </row>
    <row r="87" spans="1:9" hidden="1">
      <c r="A87" s="27"/>
      <c r="B87" s="28"/>
      <c r="C87" s="28"/>
      <c r="D87" s="27"/>
      <c r="E87" s="29"/>
      <c r="F87" s="30"/>
      <c r="G87" s="31"/>
      <c r="H87" s="32"/>
      <c r="I87" s="40">
        <f t="shared" si="1"/>
        <v>0</v>
      </c>
    </row>
    <row r="88" spans="1:9" hidden="1">
      <c r="A88" s="27"/>
      <c r="B88" s="28"/>
      <c r="C88" s="28"/>
      <c r="D88" s="27"/>
      <c r="E88" s="29"/>
      <c r="F88" s="30"/>
      <c r="G88" s="31"/>
      <c r="H88" s="32"/>
      <c r="I88" s="40">
        <f t="shared" si="1"/>
        <v>0</v>
      </c>
    </row>
    <row r="89" spans="1:9" hidden="1">
      <c r="A89" s="27"/>
      <c r="B89" s="28"/>
      <c r="C89" s="28"/>
      <c r="D89" s="27"/>
      <c r="E89" s="29"/>
      <c r="F89" s="30"/>
      <c r="G89" s="31"/>
      <c r="H89" s="32"/>
      <c r="I89" s="40">
        <f t="shared" si="1"/>
        <v>0</v>
      </c>
    </row>
    <row r="90" spans="1:9" hidden="1">
      <c r="A90" s="27"/>
      <c r="B90" s="28"/>
      <c r="C90" s="28"/>
      <c r="D90" s="27"/>
      <c r="E90" s="29"/>
      <c r="F90" s="30"/>
      <c r="G90" s="31"/>
      <c r="H90" s="32"/>
      <c r="I90" s="40">
        <f t="shared" si="1"/>
        <v>0</v>
      </c>
    </row>
    <row r="91" spans="1:9" hidden="1">
      <c r="A91" s="27"/>
      <c r="B91" s="28"/>
      <c r="C91" s="28"/>
      <c r="D91" s="27"/>
      <c r="E91" s="29"/>
      <c r="F91" s="30"/>
      <c r="G91" s="31"/>
      <c r="H91" s="32"/>
      <c r="I91" s="40">
        <f t="shared" si="1"/>
        <v>0</v>
      </c>
    </row>
    <row r="92" spans="1:9" hidden="1">
      <c r="A92" s="27"/>
      <c r="B92" s="28"/>
      <c r="C92" s="28"/>
      <c r="D92" s="27"/>
      <c r="E92" s="29"/>
      <c r="F92" s="30"/>
      <c r="G92" s="31"/>
      <c r="H92" s="32"/>
      <c r="I92" s="40">
        <f t="shared" si="1"/>
        <v>0</v>
      </c>
    </row>
    <row r="93" spans="1:9" hidden="1">
      <c r="A93" s="27"/>
      <c r="B93" s="28"/>
      <c r="C93" s="28"/>
      <c r="D93" s="27"/>
      <c r="E93" s="29"/>
      <c r="F93" s="30"/>
      <c r="G93" s="31"/>
      <c r="H93" s="32"/>
      <c r="I93" s="40">
        <f t="shared" si="1"/>
        <v>0</v>
      </c>
    </row>
    <row r="94" spans="1:9" hidden="1">
      <c r="A94" s="27"/>
      <c r="B94" s="28"/>
      <c r="C94" s="28"/>
      <c r="D94" s="27"/>
      <c r="E94" s="29"/>
      <c r="F94" s="30"/>
      <c r="G94" s="31"/>
      <c r="H94" s="32"/>
      <c r="I94" s="40">
        <f t="shared" si="1"/>
        <v>0</v>
      </c>
    </row>
    <row r="95" spans="1:9" hidden="1">
      <c r="A95" s="27"/>
      <c r="B95" s="28"/>
      <c r="C95" s="28"/>
      <c r="D95" s="27"/>
      <c r="E95" s="29"/>
      <c r="F95" s="30"/>
      <c r="G95" s="31"/>
      <c r="H95" s="32"/>
      <c r="I95" s="40">
        <f t="shared" si="1"/>
        <v>0</v>
      </c>
    </row>
    <row r="96" spans="1:9" hidden="1">
      <c r="A96" s="27"/>
      <c r="B96" s="28"/>
      <c r="C96" s="28"/>
      <c r="D96" s="27"/>
      <c r="E96" s="29"/>
      <c r="F96" s="30"/>
      <c r="G96" s="31"/>
      <c r="H96" s="32"/>
      <c r="I96" s="40">
        <f t="shared" si="1"/>
        <v>0</v>
      </c>
    </row>
    <row r="97" spans="1:9" hidden="1">
      <c r="A97" s="27"/>
      <c r="B97" s="28"/>
      <c r="C97" s="28"/>
      <c r="D97" s="27"/>
      <c r="E97" s="29"/>
      <c r="F97" s="30"/>
      <c r="G97" s="31"/>
      <c r="H97" s="32"/>
      <c r="I97" s="40">
        <f t="shared" si="1"/>
        <v>0</v>
      </c>
    </row>
    <row r="98" spans="1:9" hidden="1">
      <c r="A98" s="27"/>
      <c r="B98" s="28"/>
      <c r="C98" s="28"/>
      <c r="D98" s="27"/>
      <c r="E98" s="29"/>
      <c r="F98" s="30"/>
      <c r="G98" s="31"/>
      <c r="H98" s="32"/>
      <c r="I98" s="40">
        <f t="shared" si="1"/>
        <v>0</v>
      </c>
    </row>
    <row r="99" spans="1:9" hidden="1">
      <c r="A99" s="106" t="s">
        <v>91</v>
      </c>
    </row>
  </sheetData>
  <sheetProtection formatCells="0" formatRows="0" insertRows="0" deleteRows="0"/>
  <mergeCells count="9">
    <mergeCell ref="A8:B8"/>
    <mergeCell ref="D11:G12"/>
    <mergeCell ref="A1:I2"/>
    <mergeCell ref="K1:K7"/>
    <mergeCell ref="A3:B3"/>
    <mergeCell ref="A4:B4"/>
    <mergeCell ref="A5:B5"/>
    <mergeCell ref="A6:B6"/>
    <mergeCell ref="A7:B7"/>
  </mergeCells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1F0C-5C55-4ABB-9539-FC855C99F4CC}">
  <dimension ref="A1:Q103"/>
  <sheetViews>
    <sheetView showGridLines="0" zoomScaleNormal="100" workbookViewId="0">
      <selection activeCell="F18" sqref="F18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86" t="s">
        <v>62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488" t="s">
        <v>63</v>
      </c>
      <c r="B4" s="489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488" t="s">
        <v>64</v>
      </c>
      <c r="B5" s="489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488" t="s">
        <v>78</v>
      </c>
      <c r="B6" s="489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490" t="s">
        <v>77</v>
      </c>
      <c r="B7" s="489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484"/>
      <c r="B8" s="485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49"/>
    </row>
    <row r="11" spans="1:14">
      <c r="A11" s="92" t="s">
        <v>139</v>
      </c>
      <c r="B11" s="93" t="s">
        <v>17</v>
      </c>
      <c r="D11" s="81" t="s">
        <v>110</v>
      </c>
      <c r="E11" s="13"/>
      <c r="F11" s="13"/>
      <c r="G11" s="72"/>
      <c r="H11" s="135" t="s">
        <v>4</v>
      </c>
      <c r="I11" s="136" t="s">
        <v>4</v>
      </c>
      <c r="J11" s="11"/>
      <c r="K11" s="49"/>
    </row>
    <row r="12" spans="1:14">
      <c r="A12" s="92" t="s">
        <v>140</v>
      </c>
      <c r="B12" s="94" t="s">
        <v>18</v>
      </c>
      <c r="D12" s="81"/>
      <c r="E12" s="13"/>
      <c r="F12" s="13"/>
      <c r="G12" s="72"/>
      <c r="H12" s="137" t="s">
        <v>6</v>
      </c>
      <c r="I12" s="138" t="s">
        <v>5</v>
      </c>
      <c r="J12" s="11"/>
      <c r="K12" s="49"/>
    </row>
    <row r="13" spans="1:14">
      <c r="A13" s="92" t="s">
        <v>141</v>
      </c>
      <c r="B13" s="545" t="s">
        <v>19</v>
      </c>
      <c r="C13" s="567"/>
      <c r="D13" s="81"/>
      <c r="E13" s="13"/>
      <c r="F13" s="13"/>
      <c r="G13" s="72"/>
      <c r="H13" s="137"/>
      <c r="I13" s="141"/>
      <c r="J13" s="11"/>
      <c r="K13" s="49"/>
    </row>
    <row r="14" spans="1:14" ht="24" customHeight="1">
      <c r="A14" s="86" t="s">
        <v>89</v>
      </c>
      <c r="B14" s="545" t="s">
        <v>124</v>
      </c>
      <c r="C14" s="567"/>
      <c r="D14" s="81"/>
      <c r="E14" s="13"/>
      <c r="F14" s="13"/>
      <c r="G14" s="72"/>
      <c r="H14" s="88">
        <f>SUM(H16:H100)</f>
        <v>0</v>
      </c>
      <c r="I14" s="127">
        <f>SUM(I16:I100)</f>
        <v>0</v>
      </c>
      <c r="J14" s="11"/>
      <c r="K14" s="49"/>
    </row>
    <row r="15" spans="1:14" ht="20.25" customHeight="1" thickBot="1">
      <c r="A15" s="97" t="s">
        <v>98</v>
      </c>
      <c r="B15" s="95" t="s">
        <v>104</v>
      </c>
      <c r="C15" s="96"/>
      <c r="D15" s="82"/>
      <c r="E15" s="73"/>
      <c r="F15" s="73"/>
      <c r="G15" s="74"/>
      <c r="H15" s="124"/>
      <c r="I15" s="128"/>
      <c r="J15" s="11"/>
      <c r="K15" s="4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2"/>
    </row>
    <row r="17" spans="1:17" s="12" customFormat="1" ht="20.100000000000001" customHeight="1">
      <c r="A17" s="212">
        <v>9780802424716</v>
      </c>
      <c r="B17" s="211" t="s">
        <v>411</v>
      </c>
      <c r="C17" s="211" t="s">
        <v>415</v>
      </c>
      <c r="D17" s="186" t="s">
        <v>228</v>
      </c>
      <c r="E17" s="188">
        <v>15.99</v>
      </c>
      <c r="F17" s="30"/>
      <c r="G17" s="31">
        <v>0.5</v>
      </c>
      <c r="H17" s="32"/>
      <c r="I17" s="33">
        <f>H17*E17*(1-G17)</f>
        <v>0</v>
      </c>
      <c r="K17" s="49"/>
      <c r="L17" s="16"/>
    </row>
    <row r="18" spans="1:17" s="12" customFormat="1" ht="20.100000000000001" customHeight="1">
      <c r="A18" s="212">
        <v>9780802423801</v>
      </c>
      <c r="B18" s="211" t="s">
        <v>412</v>
      </c>
      <c r="C18" s="211" t="s">
        <v>416</v>
      </c>
      <c r="D18" s="186" t="s">
        <v>229</v>
      </c>
      <c r="E18" s="188">
        <v>16.989999999999998</v>
      </c>
      <c r="F18" s="30"/>
      <c r="G18" s="31">
        <v>0.5</v>
      </c>
      <c r="H18" s="32"/>
      <c r="I18" s="33">
        <f t="shared" ref="I18:I81" si="0">H18*E18*(1-G18)</f>
        <v>0</v>
      </c>
      <c r="K18" s="49"/>
    </row>
    <row r="19" spans="1:17" s="12" customFormat="1" ht="20.100000000000001" customHeight="1">
      <c r="A19" s="46">
        <v>9780802428356</v>
      </c>
      <c r="B19" s="291" t="s">
        <v>413</v>
      </c>
      <c r="C19" s="291" t="s">
        <v>417</v>
      </c>
      <c r="D19" s="27" t="s">
        <v>228</v>
      </c>
      <c r="E19" s="29">
        <v>17.989999999999998</v>
      </c>
      <c r="F19" s="30"/>
      <c r="G19" s="31">
        <v>0.5</v>
      </c>
      <c r="H19" s="32"/>
      <c r="I19" s="33">
        <f t="shared" si="0"/>
        <v>0</v>
      </c>
      <c r="K19" s="49"/>
    </row>
    <row r="20" spans="1:17" s="12" customFormat="1" ht="20.100000000000001" customHeight="1">
      <c r="A20" s="46">
        <v>9780802424747</v>
      </c>
      <c r="B20" s="291" t="s">
        <v>414</v>
      </c>
      <c r="C20" s="291" t="s">
        <v>418</v>
      </c>
      <c r="D20" s="27" t="s">
        <v>228</v>
      </c>
      <c r="E20" s="29">
        <v>15.99</v>
      </c>
      <c r="F20" s="30"/>
      <c r="G20" s="31">
        <v>0.5</v>
      </c>
      <c r="H20" s="32"/>
      <c r="I20" s="33">
        <f t="shared" si="0"/>
        <v>0</v>
      </c>
      <c r="K20" s="48"/>
    </row>
    <row r="21" spans="1:17" s="12" customFormat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48"/>
    </row>
    <row r="22" spans="1:17" s="12" customFormat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48"/>
    </row>
    <row r="23" spans="1:17" s="12" customFormat="1" ht="12.75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544"/>
    </row>
    <row r="24" spans="1:17" s="12" customFormat="1" ht="12.75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545"/>
    </row>
    <row r="25" spans="1:17" s="12" customFormat="1" ht="12.75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545"/>
    </row>
    <row r="26" spans="1:17" s="12" customFormat="1" ht="12.75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545"/>
    </row>
    <row r="27" spans="1:17" s="12" customFormat="1" ht="12.75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545"/>
    </row>
    <row r="28" spans="1:17" s="12" customFormat="1" ht="12.75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545"/>
      <c r="L28" s="68"/>
      <c r="N28" s="68"/>
      <c r="O28" s="68"/>
      <c r="P28" s="68"/>
      <c r="Q28" s="68"/>
    </row>
    <row r="29" spans="1:17" s="12" customFormat="1" ht="12.75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545"/>
      <c r="L29" s="68"/>
      <c r="N29" s="68"/>
      <c r="O29" s="68"/>
      <c r="P29" s="68"/>
      <c r="Q29" s="68"/>
    </row>
    <row r="30" spans="1:17" s="12" customFormat="1" ht="12.75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545"/>
      <c r="L30" s="68"/>
      <c r="N30" s="68"/>
      <c r="O30" s="68"/>
      <c r="P30" s="68"/>
      <c r="Q30" s="68"/>
    </row>
    <row r="31" spans="1:17" s="12" customFormat="1" ht="12.75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545"/>
    </row>
    <row r="32" spans="1:17" s="12" customFormat="1" ht="12.75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545"/>
    </row>
    <row r="33" spans="1:11" s="12" customFormat="1" ht="12.75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545"/>
    </row>
    <row r="34" spans="1:11" s="12" customFormat="1" ht="12.75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545"/>
    </row>
    <row r="35" spans="1:11" s="12" customFormat="1" ht="12.75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545"/>
    </row>
    <row r="36" spans="1:11" s="12" customFormat="1" ht="12.75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12" customFormat="1" ht="12.75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12" customFormat="1" ht="12.75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12" customFormat="1" ht="12.75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12" customFormat="1" ht="12.75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12" customFormat="1" ht="12.75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12" customFormat="1" ht="12.75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12" customFormat="1" ht="12.75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12" customFormat="1" ht="12.75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12" customFormat="1" ht="12.75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12" customFormat="1" ht="12.75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12" customFormat="1" ht="12.75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12" customFormat="1" ht="12.75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12" customFormat="1" ht="12.75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12" customFormat="1" ht="12.75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12" customFormat="1" ht="12.75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2.75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2.75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2.75" customHeight="1">
      <c r="A67" s="27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9"/>
    </row>
    <row r="68" spans="1:11" s="41" customFormat="1" ht="12.75" customHeight="1">
      <c r="A68" s="27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9"/>
    </row>
    <row r="69" spans="1:11" s="41" customFormat="1" ht="12.75" customHeight="1">
      <c r="A69" s="27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9"/>
    </row>
    <row r="70" spans="1:11" s="41" customFormat="1" ht="12.75" customHeight="1">
      <c r="A70" s="27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9"/>
    </row>
    <row r="71" spans="1:11" s="41" customFormat="1" ht="12.75" customHeight="1">
      <c r="A71" s="27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9"/>
    </row>
    <row r="72" spans="1:11" s="41" customFormat="1" ht="12.75" customHeight="1">
      <c r="A72" s="27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9"/>
    </row>
    <row r="73" spans="1:11" s="41" customFormat="1" ht="12.75" customHeight="1">
      <c r="A73" s="27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9"/>
    </row>
    <row r="74" spans="1:11" s="41" customFormat="1" ht="12.75" customHeight="1">
      <c r="A74" s="27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9"/>
    </row>
    <row r="75" spans="1:11" s="41" customFormat="1" ht="12.75" customHeight="1">
      <c r="A75" s="27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9"/>
    </row>
    <row r="76" spans="1:11" s="41" customFormat="1" ht="12.75" customHeight="1">
      <c r="A76" s="27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9"/>
    </row>
    <row r="77" spans="1:11" s="41" customFormat="1" ht="15" customHeight="1">
      <c r="A77" s="27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9"/>
    </row>
    <row r="78" spans="1:11" s="41" customFormat="1" ht="15" customHeight="1">
      <c r="A78" s="27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9"/>
    </row>
    <row r="79" spans="1:11" s="41" customFormat="1" ht="15" customHeight="1">
      <c r="A79" s="27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9"/>
    </row>
    <row r="80" spans="1:11" s="41" customFormat="1" ht="15" customHeight="1">
      <c r="A80" s="27"/>
      <c r="B80" s="28"/>
      <c r="C80" s="28"/>
      <c r="D80" s="27"/>
      <c r="E80" s="29"/>
      <c r="F80" s="30"/>
      <c r="G80" s="31"/>
      <c r="H80" s="32"/>
      <c r="I80" s="33">
        <f t="shared" si="0"/>
        <v>0</v>
      </c>
      <c r="K80" s="69"/>
    </row>
    <row r="81" spans="1:11" s="41" customFormat="1" ht="15" customHeight="1">
      <c r="A81" s="27"/>
      <c r="B81" s="28"/>
      <c r="C81" s="28"/>
      <c r="D81" s="27"/>
      <c r="E81" s="29"/>
      <c r="F81" s="30"/>
      <c r="G81" s="31"/>
      <c r="H81" s="32"/>
      <c r="I81" s="33">
        <f t="shared" si="0"/>
        <v>0</v>
      </c>
      <c r="K81" s="69"/>
    </row>
    <row r="82" spans="1:11" s="41" customFormat="1" ht="15" customHeight="1">
      <c r="A82" s="27"/>
      <c r="B82" s="28"/>
      <c r="C82" s="28"/>
      <c r="D82" s="27"/>
      <c r="E82" s="29"/>
      <c r="F82" s="30"/>
      <c r="G82" s="31"/>
      <c r="H82" s="32"/>
      <c r="I82" s="33">
        <f t="shared" ref="I82:I100" si="1">H82*E82*(1-G82)</f>
        <v>0</v>
      </c>
      <c r="K82" s="69"/>
    </row>
    <row r="83" spans="1:11" s="41" customFormat="1" ht="15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s="41" customFormat="1" ht="15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s="41" customFormat="1" ht="15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s="41" customFormat="1" ht="15" customHeight="1">
      <c r="A86" s="27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9"/>
    </row>
    <row r="87" spans="1:11" s="41" customFormat="1" ht="15" customHeight="1">
      <c r="A87" s="27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9"/>
    </row>
    <row r="88" spans="1:11" ht="15" customHeight="1">
      <c r="A88" s="27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9"/>
    </row>
    <row r="89" spans="1:11" ht="15" customHeight="1">
      <c r="A89" s="27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9"/>
    </row>
    <row r="90" spans="1:11" ht="15" customHeight="1">
      <c r="A90" s="27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9"/>
    </row>
    <row r="91" spans="1:11" ht="15" customHeight="1">
      <c r="A91" s="27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9"/>
    </row>
    <row r="92" spans="1:11" ht="15" customHeight="1">
      <c r="A92" s="27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9"/>
    </row>
    <row r="93" spans="1:11" ht="15" customHeight="1">
      <c r="A93" s="27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9"/>
    </row>
    <row r="94" spans="1:11" ht="15" customHeight="1">
      <c r="A94" s="27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9"/>
    </row>
    <row r="95" spans="1:11" ht="15" customHeight="1">
      <c r="A95" s="27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9"/>
    </row>
    <row r="96" spans="1:11" ht="15" customHeight="1">
      <c r="A96" s="27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9"/>
    </row>
    <row r="97" spans="1:11" ht="15" customHeight="1">
      <c r="A97" s="27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9"/>
    </row>
    <row r="98" spans="1:11" ht="15" customHeight="1">
      <c r="A98" s="27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9"/>
    </row>
    <row r="99" spans="1:11" ht="15" customHeight="1">
      <c r="A99" s="27"/>
      <c r="B99" s="28"/>
      <c r="C99" s="28"/>
      <c r="D99" s="27"/>
      <c r="E99" s="29"/>
      <c r="F99" s="30"/>
      <c r="G99" s="31"/>
      <c r="H99" s="32"/>
      <c r="I99" s="33">
        <f t="shared" si="1"/>
        <v>0</v>
      </c>
      <c r="K99" s="69"/>
    </row>
    <row r="100" spans="1:11" ht="15" customHeight="1">
      <c r="A100" s="27"/>
      <c r="B100" s="28"/>
      <c r="C100" s="28"/>
      <c r="D100" s="27"/>
      <c r="E100" s="29"/>
      <c r="F100" s="30"/>
      <c r="G100" s="31"/>
      <c r="H100" s="32"/>
      <c r="I100" s="33">
        <f t="shared" si="1"/>
        <v>0</v>
      </c>
      <c r="K100" s="69"/>
    </row>
    <row r="101" spans="1:11" ht="15" customHeight="1">
      <c r="A101" s="107" t="s">
        <v>91</v>
      </c>
      <c r="K101" s="69"/>
    </row>
    <row r="102" spans="1:11" ht="15" customHeight="1">
      <c r="K102" s="69"/>
    </row>
    <row r="103" spans="1:11" ht="15" customHeight="1">
      <c r="K103" s="69"/>
    </row>
  </sheetData>
  <sheetProtection formatCells="0" formatRows="0" insertRows="0" deleteRows="0"/>
  <mergeCells count="11">
    <mergeCell ref="K1:K7"/>
    <mergeCell ref="A8:B8"/>
    <mergeCell ref="K23:K35"/>
    <mergeCell ref="A1:I2"/>
    <mergeCell ref="A3:B3"/>
    <mergeCell ref="A4:B4"/>
    <mergeCell ref="A5:B5"/>
    <mergeCell ref="A6:B6"/>
    <mergeCell ref="A7:B7"/>
    <mergeCell ref="B13:C13"/>
    <mergeCell ref="B14:C14"/>
  </mergeCells>
  <phoneticPr fontId="27" type="noConversion"/>
  <conditionalFormatting sqref="A17:I100">
    <cfRule type="notContainsBlanks" dxfId="14" priority="3">
      <formula>LEN(TRIM(A17))&gt;0</formula>
    </cfRule>
  </conditionalFormatting>
  <conditionalFormatting sqref="A17:A1048576">
    <cfRule type="duplicateValues" dxfId="13" priority="11"/>
  </conditionalFormatting>
  <conditionalFormatting sqref="A1:A1048576">
    <cfRule type="duplicateValues" dxfId="12" priority="1"/>
  </conditionalFormatting>
  <hyperlinks>
    <hyperlink ref="A7" r:id="rId1" xr:uid="{7D19A1F5-59F3-4E42-A863-B95664965CED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805-F6CB-48D1-BF81-AE0708E855A5}">
  <dimension ref="A1:L103"/>
  <sheetViews>
    <sheetView showGridLines="0" topLeftCell="A6" zoomScaleNormal="100" workbookViewId="0">
      <selection activeCell="D105" sqref="D105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491" t="s">
        <v>258</v>
      </c>
      <c r="B1" s="491"/>
      <c r="C1" s="491"/>
      <c r="D1" s="491"/>
      <c r="E1" s="491"/>
      <c r="F1" s="491"/>
      <c r="G1" s="491"/>
      <c r="H1" s="491"/>
      <c r="I1" s="491"/>
    </row>
    <row r="2" spans="1:12" ht="24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12" ht="24" customHeight="1">
      <c r="A3" s="573" t="s">
        <v>32</v>
      </c>
      <c r="B3" s="574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2" ht="24" customHeight="1">
      <c r="A4" s="499" t="s">
        <v>33</v>
      </c>
      <c r="B4" s="500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2" ht="24" customHeight="1">
      <c r="A5" s="499" t="s">
        <v>34</v>
      </c>
      <c r="B5" s="500"/>
      <c r="C5" s="15" t="s">
        <v>9</v>
      </c>
      <c r="D5" s="10"/>
      <c r="E5" s="10"/>
      <c r="F5" s="19" t="s">
        <v>14</v>
      </c>
      <c r="G5" s="9"/>
      <c r="H5" s="26"/>
      <c r="I5" s="9"/>
      <c r="L5" s="25"/>
    </row>
    <row r="6" spans="1:12" ht="24" customHeight="1">
      <c r="A6" s="499" t="s">
        <v>35</v>
      </c>
      <c r="B6" s="500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2" ht="24" customHeight="1">
      <c r="A7" s="480" t="s">
        <v>21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</row>
    <row r="8" spans="1:12" ht="24" customHeight="1" thickBot="1">
      <c r="A8" s="474"/>
      <c r="B8" s="475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46" t="s">
        <v>92</v>
      </c>
      <c r="B10" s="153"/>
      <c r="C10" s="170"/>
      <c r="D10" s="164"/>
      <c r="E10" s="151"/>
      <c r="F10" s="151"/>
      <c r="G10" s="165"/>
      <c r="H10" s="139"/>
      <c r="I10" s="140"/>
    </row>
    <row r="11" spans="1:12" ht="15" customHeight="1">
      <c r="A11" s="86" t="s">
        <v>224</v>
      </c>
      <c r="B11" s="154"/>
      <c r="C11" s="171"/>
      <c r="D11" s="568" t="s">
        <v>226</v>
      </c>
      <c r="E11" s="477"/>
      <c r="F11" s="477"/>
      <c r="G11" s="569"/>
      <c r="H11" s="135" t="s">
        <v>4</v>
      </c>
      <c r="I11" s="136" t="s">
        <v>4</v>
      </c>
    </row>
    <row r="12" spans="1:12">
      <c r="A12" s="86" t="s">
        <v>225</v>
      </c>
      <c r="B12" s="154"/>
      <c r="C12" s="171"/>
      <c r="D12" s="568"/>
      <c r="E12" s="477"/>
      <c r="F12" s="477"/>
      <c r="G12" s="569"/>
      <c r="H12" s="137" t="s">
        <v>6</v>
      </c>
      <c r="I12" s="138" t="s">
        <v>5</v>
      </c>
    </row>
    <row r="13" spans="1:12" ht="18" customHeight="1">
      <c r="A13" s="471" t="s">
        <v>244</v>
      </c>
      <c r="B13" s="553"/>
      <c r="C13" s="171"/>
      <c r="D13" s="568"/>
      <c r="E13" s="477"/>
      <c r="F13" s="477"/>
      <c r="G13" s="569"/>
      <c r="H13" s="137"/>
      <c r="I13" s="141"/>
    </row>
    <row r="14" spans="1:12" ht="18" customHeight="1">
      <c r="A14" s="471"/>
      <c r="B14" s="553"/>
      <c r="C14" s="171"/>
      <c r="D14" s="568"/>
      <c r="E14" s="477"/>
      <c r="F14" s="477"/>
      <c r="G14" s="569"/>
      <c r="H14" s="88">
        <f>SUM(H16:H100)</f>
        <v>0</v>
      </c>
      <c r="I14" s="127">
        <f>SUM(I16:I100)</f>
        <v>0</v>
      </c>
    </row>
    <row r="15" spans="1:12" ht="18" customHeight="1" thickBot="1">
      <c r="A15" s="575"/>
      <c r="B15" s="556"/>
      <c r="C15" s="172"/>
      <c r="D15" s="570"/>
      <c r="E15" s="571"/>
      <c r="F15" s="571"/>
      <c r="G15" s="572"/>
      <c r="H15" s="124"/>
      <c r="I15" s="128"/>
    </row>
    <row r="16" spans="1:12" s="57" customFormat="1" ht="24.75" customHeight="1" thickTop="1">
      <c r="A16" s="52" t="s">
        <v>0</v>
      </c>
      <c r="B16" s="52" t="s">
        <v>90</v>
      </c>
      <c r="C16" s="52" t="s">
        <v>24</v>
      </c>
      <c r="D16" s="52" t="s">
        <v>25</v>
      </c>
      <c r="E16" s="53" t="s">
        <v>26</v>
      </c>
      <c r="F16" s="54" t="s">
        <v>28</v>
      </c>
      <c r="G16" s="55" t="s">
        <v>23</v>
      </c>
      <c r="H16" s="56" t="s">
        <v>27</v>
      </c>
      <c r="I16" s="53" t="s">
        <v>4</v>
      </c>
    </row>
    <row r="17" spans="1:9" s="13" customFormat="1" ht="19.5" customHeight="1">
      <c r="A17" s="193" t="s">
        <v>419</v>
      </c>
      <c r="B17" s="194" t="s">
        <v>428</v>
      </c>
      <c r="C17" s="213">
        <v>656200441749</v>
      </c>
      <c r="D17" s="21">
        <f>G17*0.5</f>
        <v>7.4950000000000001</v>
      </c>
      <c r="E17" s="43"/>
      <c r="F17" s="44">
        <f>E17*D17</f>
        <v>0</v>
      </c>
      <c r="G17" s="195">
        <v>14.99</v>
      </c>
      <c r="H17" s="27"/>
      <c r="I17" s="40">
        <f>H17*D17</f>
        <v>0</v>
      </c>
    </row>
    <row r="18" spans="1:9" s="13" customFormat="1" ht="19.5" customHeight="1">
      <c r="A18" s="193" t="s">
        <v>420</v>
      </c>
      <c r="B18" s="194" t="s">
        <v>429</v>
      </c>
      <c r="C18" s="213">
        <v>656200684979</v>
      </c>
      <c r="D18" s="21">
        <f t="shared" ref="D18:D25" si="0">G18*0.5</f>
        <v>7.4950000000000001</v>
      </c>
      <c r="E18" s="43"/>
      <c r="F18" s="44">
        <f t="shared" ref="F18:F51" si="1">E18*D18</f>
        <v>0</v>
      </c>
      <c r="G18" s="195">
        <v>14.99</v>
      </c>
      <c r="H18" s="27"/>
      <c r="I18" s="40">
        <f t="shared" ref="I18:I51" si="2">H18*D18</f>
        <v>0</v>
      </c>
    </row>
    <row r="19" spans="1:9" s="13" customFormat="1" ht="19.5" customHeight="1">
      <c r="A19" s="193" t="s">
        <v>421</v>
      </c>
      <c r="B19" s="194" t="s">
        <v>430</v>
      </c>
      <c r="C19" s="213">
        <v>656200685006</v>
      </c>
      <c r="D19" s="21">
        <f t="shared" si="0"/>
        <v>7.4950000000000001</v>
      </c>
      <c r="E19" s="43"/>
      <c r="F19" s="44">
        <f t="shared" si="1"/>
        <v>0</v>
      </c>
      <c r="G19" s="195">
        <v>14.99</v>
      </c>
      <c r="H19" s="27"/>
      <c r="I19" s="40">
        <f t="shared" si="2"/>
        <v>0</v>
      </c>
    </row>
    <row r="20" spans="1:9" s="13" customFormat="1" ht="19.5" customHeight="1">
      <c r="A20" s="193" t="s">
        <v>422</v>
      </c>
      <c r="B20" s="194" t="s">
        <v>431</v>
      </c>
      <c r="C20" s="213">
        <v>656200683798</v>
      </c>
      <c r="D20" s="21">
        <f t="shared" si="0"/>
        <v>32.994999999999997</v>
      </c>
      <c r="E20" s="43"/>
      <c r="F20" s="44">
        <f t="shared" si="1"/>
        <v>0</v>
      </c>
      <c r="G20" s="195">
        <v>65.989999999999995</v>
      </c>
      <c r="H20" s="27"/>
      <c r="I20" s="40">
        <f t="shared" si="2"/>
        <v>0</v>
      </c>
    </row>
    <row r="21" spans="1:9" s="13" customFormat="1" ht="19.5" customHeight="1">
      <c r="A21" s="193" t="s">
        <v>423</v>
      </c>
      <c r="B21" s="194" t="s">
        <v>432</v>
      </c>
      <c r="C21" s="213">
        <v>656200683774</v>
      </c>
      <c r="D21" s="21">
        <f t="shared" si="0"/>
        <v>32.994999999999997</v>
      </c>
      <c r="E21" s="43"/>
      <c r="F21" s="44">
        <f t="shared" si="1"/>
        <v>0</v>
      </c>
      <c r="G21" s="195">
        <v>65.989999999999995</v>
      </c>
      <c r="H21" s="27"/>
      <c r="I21" s="40">
        <f t="shared" si="2"/>
        <v>0</v>
      </c>
    </row>
    <row r="22" spans="1:9" s="13" customFormat="1" ht="19.5" customHeight="1">
      <c r="A22" s="193" t="s">
        <v>424</v>
      </c>
      <c r="B22" s="194" t="s">
        <v>433</v>
      </c>
      <c r="C22" s="213">
        <v>656200683866</v>
      </c>
      <c r="D22" s="21">
        <f t="shared" si="0"/>
        <v>9.4949999999999992</v>
      </c>
      <c r="E22" s="43"/>
      <c r="F22" s="44">
        <f t="shared" si="1"/>
        <v>0</v>
      </c>
      <c r="G22" s="195">
        <v>18.989999999999998</v>
      </c>
      <c r="H22" s="27"/>
      <c r="I22" s="40">
        <f t="shared" si="2"/>
        <v>0</v>
      </c>
    </row>
    <row r="23" spans="1:9" s="12" customFormat="1" ht="19.5" customHeight="1">
      <c r="A23" s="193" t="s">
        <v>425</v>
      </c>
      <c r="B23" s="194" t="s">
        <v>434</v>
      </c>
      <c r="C23" s="213">
        <v>656200683873</v>
      </c>
      <c r="D23" s="21">
        <f t="shared" si="0"/>
        <v>9.4949999999999992</v>
      </c>
      <c r="E23" s="43"/>
      <c r="F23" s="44">
        <f t="shared" si="1"/>
        <v>0</v>
      </c>
      <c r="G23" s="195">
        <v>18.989999999999998</v>
      </c>
      <c r="H23" s="27"/>
      <c r="I23" s="40">
        <f t="shared" si="2"/>
        <v>0</v>
      </c>
    </row>
    <row r="24" spans="1:9" s="12" customFormat="1" ht="19.5" customHeight="1">
      <c r="A24" s="193" t="s">
        <v>426</v>
      </c>
      <c r="B24" s="194" t="s">
        <v>435</v>
      </c>
      <c r="C24" s="213">
        <v>656200683668</v>
      </c>
      <c r="D24" s="21">
        <f t="shared" si="0"/>
        <v>19.495000000000001</v>
      </c>
      <c r="E24" s="43"/>
      <c r="F24" s="44">
        <f t="shared" si="1"/>
        <v>0</v>
      </c>
      <c r="G24" s="195">
        <v>38.99</v>
      </c>
      <c r="H24" s="27"/>
      <c r="I24" s="40">
        <f t="shared" si="2"/>
        <v>0</v>
      </c>
    </row>
    <row r="25" spans="1:9" s="12" customFormat="1" ht="19.5" customHeight="1">
      <c r="A25" s="193" t="s">
        <v>427</v>
      </c>
      <c r="B25" s="194" t="s">
        <v>436</v>
      </c>
      <c r="C25" s="213">
        <v>656200315705</v>
      </c>
      <c r="D25" s="21">
        <f t="shared" si="0"/>
        <v>19.495000000000001</v>
      </c>
      <c r="E25" s="43"/>
      <c r="F25" s="44">
        <f t="shared" si="1"/>
        <v>0</v>
      </c>
      <c r="G25" s="195">
        <v>38.99</v>
      </c>
      <c r="H25" s="27"/>
      <c r="I25" s="40">
        <f t="shared" si="2"/>
        <v>0</v>
      </c>
    </row>
    <row r="26" spans="1:9" s="12" customFormat="1" ht="19.5" hidden="1" customHeight="1">
      <c r="A26" s="42"/>
      <c r="B26" s="45"/>
      <c r="C26" s="27"/>
      <c r="D26" s="21"/>
      <c r="E26" s="43"/>
      <c r="F26" s="44">
        <f t="shared" si="1"/>
        <v>0</v>
      </c>
      <c r="G26" s="22"/>
      <c r="H26" s="27"/>
      <c r="I26" s="40">
        <f t="shared" si="2"/>
        <v>0</v>
      </c>
    </row>
    <row r="27" spans="1:9" s="12" customFormat="1" ht="12.75" hidden="1" customHeight="1">
      <c r="A27" s="42"/>
      <c r="B27" s="28"/>
      <c r="C27" s="27"/>
      <c r="D27" s="21"/>
      <c r="E27" s="46"/>
      <c r="F27" s="44">
        <f t="shared" si="1"/>
        <v>0</v>
      </c>
      <c r="G27" s="22"/>
      <c r="H27" s="46"/>
      <c r="I27" s="40">
        <f t="shared" si="2"/>
        <v>0</v>
      </c>
    </row>
    <row r="28" spans="1:9" s="12" customFormat="1" ht="12.75" hidden="1" customHeight="1">
      <c r="A28" s="42"/>
      <c r="B28" s="28"/>
      <c r="C28" s="27"/>
      <c r="D28" s="21"/>
      <c r="E28" s="46"/>
      <c r="F28" s="44">
        <f t="shared" si="1"/>
        <v>0</v>
      </c>
      <c r="G28" s="22"/>
      <c r="H28" s="46"/>
      <c r="I28" s="40">
        <f t="shared" si="2"/>
        <v>0</v>
      </c>
    </row>
    <row r="29" spans="1:9" s="12" customFormat="1" ht="12.75" hidden="1" customHeight="1">
      <c r="A29" s="42"/>
      <c r="B29" s="28"/>
      <c r="C29" s="27"/>
      <c r="D29" s="21"/>
      <c r="E29" s="46"/>
      <c r="F29" s="44">
        <f t="shared" si="1"/>
        <v>0</v>
      </c>
      <c r="G29" s="22"/>
      <c r="H29" s="46"/>
      <c r="I29" s="40">
        <f t="shared" si="2"/>
        <v>0</v>
      </c>
    </row>
    <row r="30" spans="1:9" s="12" customFormat="1" ht="12.75" hidden="1" customHeight="1">
      <c r="A30" s="42"/>
      <c r="B30" s="28"/>
      <c r="C30" s="27"/>
      <c r="D30" s="21"/>
      <c r="E30" s="46"/>
      <c r="F30" s="44">
        <f t="shared" si="1"/>
        <v>0</v>
      </c>
      <c r="G30" s="22"/>
      <c r="H30" s="46"/>
      <c r="I30" s="40">
        <f t="shared" si="2"/>
        <v>0</v>
      </c>
    </row>
    <row r="31" spans="1:9" s="12" customFormat="1" ht="12.75" hidden="1" customHeight="1">
      <c r="A31" s="42"/>
      <c r="B31" s="28"/>
      <c r="C31" s="27"/>
      <c r="D31" s="21"/>
      <c r="E31" s="46"/>
      <c r="F31" s="44">
        <f t="shared" si="1"/>
        <v>0</v>
      </c>
      <c r="G31" s="22"/>
      <c r="H31" s="46"/>
      <c r="I31" s="40">
        <f t="shared" si="2"/>
        <v>0</v>
      </c>
    </row>
    <row r="32" spans="1:9" s="12" customFormat="1" ht="12.75" hidden="1" customHeight="1">
      <c r="A32" s="42"/>
      <c r="B32" s="28"/>
      <c r="C32" s="27"/>
      <c r="D32" s="21"/>
      <c r="E32" s="46"/>
      <c r="F32" s="44">
        <f t="shared" si="1"/>
        <v>0</v>
      </c>
      <c r="G32" s="22"/>
      <c r="H32" s="46"/>
      <c r="I32" s="40">
        <f t="shared" si="2"/>
        <v>0</v>
      </c>
    </row>
    <row r="33" spans="1:9" s="12" customFormat="1" ht="12.75" hidden="1" customHeight="1">
      <c r="A33" s="42"/>
      <c r="B33" s="28"/>
      <c r="C33" s="27"/>
      <c r="D33" s="21"/>
      <c r="E33" s="46"/>
      <c r="F33" s="44">
        <f t="shared" si="1"/>
        <v>0</v>
      </c>
      <c r="G33" s="22"/>
      <c r="H33" s="46"/>
      <c r="I33" s="40">
        <f t="shared" si="2"/>
        <v>0</v>
      </c>
    </row>
    <row r="34" spans="1:9" s="12" customFormat="1" ht="12.75" hidden="1">
      <c r="A34" s="42"/>
      <c r="B34" s="28"/>
      <c r="C34" s="27"/>
      <c r="D34" s="21"/>
      <c r="E34" s="46"/>
      <c r="F34" s="44">
        <f t="shared" si="1"/>
        <v>0</v>
      </c>
      <c r="G34" s="22"/>
      <c r="H34" s="46"/>
      <c r="I34" s="40">
        <f t="shared" si="2"/>
        <v>0</v>
      </c>
    </row>
    <row r="35" spans="1:9" s="12" customFormat="1" ht="12.75" hidden="1">
      <c r="A35" s="42"/>
      <c r="B35" s="28"/>
      <c r="C35" s="27"/>
      <c r="D35" s="21"/>
      <c r="E35" s="46"/>
      <c r="F35" s="44">
        <f t="shared" si="1"/>
        <v>0</v>
      </c>
      <c r="G35" s="22"/>
      <c r="H35" s="46"/>
      <c r="I35" s="40">
        <f t="shared" si="2"/>
        <v>0</v>
      </c>
    </row>
    <row r="36" spans="1:9" s="12" customFormat="1" ht="12.75" hidden="1">
      <c r="A36" s="42"/>
      <c r="B36" s="28"/>
      <c r="C36" s="27"/>
      <c r="D36" s="21"/>
      <c r="E36" s="46"/>
      <c r="F36" s="44">
        <f t="shared" si="1"/>
        <v>0</v>
      </c>
      <c r="G36" s="22"/>
      <c r="H36" s="46"/>
      <c r="I36" s="40">
        <f t="shared" si="2"/>
        <v>0</v>
      </c>
    </row>
    <row r="37" spans="1:9" s="12" customFormat="1" ht="12.75" hidden="1">
      <c r="A37" s="42"/>
      <c r="B37" s="28"/>
      <c r="C37" s="27"/>
      <c r="D37" s="21"/>
      <c r="E37" s="46"/>
      <c r="F37" s="44">
        <f t="shared" si="1"/>
        <v>0</v>
      </c>
      <c r="G37" s="22"/>
      <c r="H37" s="46"/>
      <c r="I37" s="40">
        <f t="shared" si="2"/>
        <v>0</v>
      </c>
    </row>
    <row r="38" spans="1:9" s="12" customFormat="1" ht="12.75" hidden="1">
      <c r="A38" s="42"/>
      <c r="B38" s="28"/>
      <c r="C38" s="27"/>
      <c r="D38" s="21"/>
      <c r="E38" s="46"/>
      <c r="F38" s="44">
        <f t="shared" si="1"/>
        <v>0</v>
      </c>
      <c r="G38" s="22"/>
      <c r="H38" s="46"/>
      <c r="I38" s="40">
        <f t="shared" si="2"/>
        <v>0</v>
      </c>
    </row>
    <row r="39" spans="1:9" s="12" customFormat="1" ht="12.75" hidden="1">
      <c r="A39" s="42"/>
      <c r="B39" s="28"/>
      <c r="C39" s="27"/>
      <c r="D39" s="21"/>
      <c r="E39" s="46"/>
      <c r="F39" s="44">
        <f t="shared" si="1"/>
        <v>0</v>
      </c>
      <c r="G39" s="22"/>
      <c r="H39" s="46"/>
      <c r="I39" s="40">
        <f t="shared" si="2"/>
        <v>0</v>
      </c>
    </row>
    <row r="40" spans="1:9" s="12" customFormat="1" ht="12.75" hidden="1">
      <c r="A40" s="42"/>
      <c r="B40" s="28"/>
      <c r="C40" s="27"/>
      <c r="D40" s="21"/>
      <c r="E40" s="46"/>
      <c r="F40" s="44">
        <f t="shared" si="1"/>
        <v>0</v>
      </c>
      <c r="G40" s="22"/>
      <c r="H40" s="46"/>
      <c r="I40" s="40">
        <f t="shared" si="2"/>
        <v>0</v>
      </c>
    </row>
    <row r="41" spans="1:9" s="12" customFormat="1" ht="12.75" hidden="1">
      <c r="A41" s="42"/>
      <c r="B41" s="28"/>
      <c r="C41" s="27"/>
      <c r="D41" s="21"/>
      <c r="E41" s="46"/>
      <c r="F41" s="44">
        <f t="shared" si="1"/>
        <v>0</v>
      </c>
      <c r="G41" s="22"/>
      <c r="H41" s="46"/>
      <c r="I41" s="40">
        <f t="shared" si="2"/>
        <v>0</v>
      </c>
    </row>
    <row r="42" spans="1:9" s="12" customFormat="1" ht="12.75" hidden="1">
      <c r="A42" s="42"/>
      <c r="B42" s="28"/>
      <c r="C42" s="27"/>
      <c r="D42" s="21"/>
      <c r="E42" s="46"/>
      <c r="F42" s="44">
        <f t="shared" si="1"/>
        <v>0</v>
      </c>
      <c r="G42" s="22"/>
      <c r="H42" s="46"/>
      <c r="I42" s="40">
        <f t="shared" si="2"/>
        <v>0</v>
      </c>
    </row>
    <row r="43" spans="1:9" s="12" customFormat="1" ht="12.75" hidden="1">
      <c r="A43" s="42"/>
      <c r="B43" s="28"/>
      <c r="C43" s="27"/>
      <c r="D43" s="21"/>
      <c r="E43" s="46"/>
      <c r="F43" s="44">
        <f t="shared" si="1"/>
        <v>0</v>
      </c>
      <c r="G43" s="22"/>
      <c r="H43" s="46"/>
      <c r="I43" s="40">
        <f t="shared" si="2"/>
        <v>0</v>
      </c>
    </row>
    <row r="44" spans="1:9" s="12" customFormat="1" ht="12.75" hidden="1">
      <c r="A44" s="42"/>
      <c r="B44" s="28"/>
      <c r="C44" s="27"/>
      <c r="D44" s="21"/>
      <c r="E44" s="46"/>
      <c r="F44" s="44">
        <f t="shared" si="1"/>
        <v>0</v>
      </c>
      <c r="G44" s="22"/>
      <c r="H44" s="46"/>
      <c r="I44" s="40">
        <f t="shared" si="2"/>
        <v>0</v>
      </c>
    </row>
    <row r="45" spans="1:9" s="12" customFormat="1" ht="12.75" hidden="1">
      <c r="A45" s="42"/>
      <c r="B45" s="28"/>
      <c r="C45" s="27"/>
      <c r="D45" s="21"/>
      <c r="E45" s="46"/>
      <c r="F45" s="44">
        <f t="shared" si="1"/>
        <v>0</v>
      </c>
      <c r="G45" s="22"/>
      <c r="H45" s="46"/>
      <c r="I45" s="40">
        <f t="shared" si="2"/>
        <v>0</v>
      </c>
    </row>
    <row r="46" spans="1:9" s="12" customFormat="1" ht="12.75" hidden="1">
      <c r="A46" s="42"/>
      <c r="B46" s="28"/>
      <c r="C46" s="27"/>
      <c r="D46" s="21"/>
      <c r="E46" s="46"/>
      <c r="F46" s="44">
        <f t="shared" si="1"/>
        <v>0</v>
      </c>
      <c r="G46" s="22"/>
      <c r="H46" s="46"/>
      <c r="I46" s="40">
        <f t="shared" si="2"/>
        <v>0</v>
      </c>
    </row>
    <row r="47" spans="1:9" s="12" customFormat="1" ht="12.75" hidden="1">
      <c r="A47" s="42"/>
      <c r="B47" s="28"/>
      <c r="C47" s="27"/>
      <c r="D47" s="21"/>
      <c r="E47" s="46"/>
      <c r="F47" s="44">
        <f t="shared" si="1"/>
        <v>0</v>
      </c>
      <c r="G47" s="22"/>
      <c r="H47" s="46"/>
      <c r="I47" s="40">
        <f t="shared" si="2"/>
        <v>0</v>
      </c>
    </row>
    <row r="48" spans="1:9" s="12" customFormat="1" ht="12.75" hidden="1">
      <c r="A48" s="42"/>
      <c r="B48" s="28"/>
      <c r="C48" s="27"/>
      <c r="D48" s="21"/>
      <c r="E48" s="46"/>
      <c r="F48" s="44">
        <f t="shared" si="1"/>
        <v>0</v>
      </c>
      <c r="G48" s="22"/>
      <c r="H48" s="46"/>
      <c r="I48" s="40">
        <f t="shared" si="2"/>
        <v>0</v>
      </c>
    </row>
    <row r="49" spans="1:9" s="12" customFormat="1" ht="12.75" hidden="1">
      <c r="A49" s="42"/>
      <c r="B49" s="28"/>
      <c r="C49" s="27"/>
      <c r="D49" s="21"/>
      <c r="E49" s="46"/>
      <c r="F49" s="44">
        <f t="shared" si="1"/>
        <v>0</v>
      </c>
      <c r="G49" s="22"/>
      <c r="H49" s="46"/>
      <c r="I49" s="40">
        <f t="shared" si="2"/>
        <v>0</v>
      </c>
    </row>
    <row r="50" spans="1:9" s="12" customFormat="1" ht="12.75" hidden="1">
      <c r="A50" s="42"/>
      <c r="B50" s="28"/>
      <c r="C50" s="27"/>
      <c r="D50" s="21"/>
      <c r="E50" s="46"/>
      <c r="F50" s="44">
        <f t="shared" si="1"/>
        <v>0</v>
      </c>
      <c r="G50" s="22"/>
      <c r="H50" s="46"/>
      <c r="I50" s="40">
        <f t="shared" si="2"/>
        <v>0</v>
      </c>
    </row>
    <row r="51" spans="1:9" s="12" customFormat="1" ht="12.75" hidden="1">
      <c r="A51" s="42"/>
      <c r="B51" s="28"/>
      <c r="C51" s="27"/>
      <c r="D51" s="21"/>
      <c r="E51" s="46"/>
      <c r="F51" s="44">
        <f t="shared" si="1"/>
        <v>0</v>
      </c>
      <c r="G51" s="22"/>
      <c r="H51" s="46"/>
      <c r="I51" s="40">
        <f t="shared" si="2"/>
        <v>0</v>
      </c>
    </row>
    <row r="52" spans="1:9" s="12" customFormat="1" ht="12.75" hidden="1">
      <c r="A52" s="42"/>
      <c r="B52" s="28"/>
      <c r="C52" s="27"/>
      <c r="D52" s="21"/>
      <c r="E52" s="46"/>
      <c r="F52" s="44">
        <f t="shared" ref="F52:F103" si="3">E52*D52</f>
        <v>0</v>
      </c>
      <c r="G52" s="22"/>
      <c r="H52" s="46"/>
      <c r="I52" s="40">
        <f t="shared" ref="I52:I103" si="4">H52*D52</f>
        <v>0</v>
      </c>
    </row>
    <row r="53" spans="1:9" s="12" customFormat="1" ht="12.75" hidden="1">
      <c r="A53" s="42"/>
      <c r="B53" s="28"/>
      <c r="C53" s="27"/>
      <c r="D53" s="21"/>
      <c r="E53" s="46"/>
      <c r="F53" s="44">
        <f t="shared" si="3"/>
        <v>0</v>
      </c>
      <c r="G53" s="22"/>
      <c r="H53" s="46"/>
      <c r="I53" s="40">
        <f t="shared" si="4"/>
        <v>0</v>
      </c>
    </row>
    <row r="54" spans="1:9" s="12" customFormat="1" ht="12.75" hidden="1">
      <c r="A54" s="42"/>
      <c r="B54" s="28"/>
      <c r="C54" s="27"/>
      <c r="D54" s="21"/>
      <c r="E54" s="46"/>
      <c r="F54" s="44">
        <f t="shared" si="3"/>
        <v>0</v>
      </c>
      <c r="G54" s="22"/>
      <c r="H54" s="46"/>
      <c r="I54" s="40">
        <f t="shared" si="4"/>
        <v>0</v>
      </c>
    </row>
    <row r="55" spans="1:9" s="12" customFormat="1" ht="12.75" hidden="1">
      <c r="A55" s="42"/>
      <c r="B55" s="28"/>
      <c r="C55" s="27"/>
      <c r="D55" s="21"/>
      <c r="E55" s="46"/>
      <c r="F55" s="44">
        <f t="shared" si="3"/>
        <v>0</v>
      </c>
      <c r="G55" s="22"/>
      <c r="H55" s="46"/>
      <c r="I55" s="40">
        <f t="shared" si="4"/>
        <v>0</v>
      </c>
    </row>
    <row r="56" spans="1:9" s="12" customFormat="1" ht="12.75" hidden="1">
      <c r="A56" s="42"/>
      <c r="B56" s="28"/>
      <c r="C56" s="27"/>
      <c r="D56" s="21"/>
      <c r="E56" s="46"/>
      <c r="F56" s="44">
        <f t="shared" si="3"/>
        <v>0</v>
      </c>
      <c r="G56" s="22"/>
      <c r="H56" s="46"/>
      <c r="I56" s="40">
        <f t="shared" si="4"/>
        <v>0</v>
      </c>
    </row>
    <row r="57" spans="1:9" s="12" customFormat="1" ht="12.75" hidden="1">
      <c r="A57" s="42"/>
      <c r="B57" s="28"/>
      <c r="C57" s="27"/>
      <c r="D57" s="21"/>
      <c r="E57" s="46"/>
      <c r="F57" s="44">
        <f t="shared" si="3"/>
        <v>0</v>
      </c>
      <c r="G57" s="22"/>
      <c r="H57" s="46"/>
      <c r="I57" s="40">
        <f t="shared" si="4"/>
        <v>0</v>
      </c>
    </row>
    <row r="58" spans="1:9" s="12" customFormat="1" ht="12.75" hidden="1">
      <c r="A58" s="42"/>
      <c r="B58" s="28"/>
      <c r="C58" s="27"/>
      <c r="D58" s="21"/>
      <c r="E58" s="46"/>
      <c r="F58" s="44">
        <f t="shared" si="3"/>
        <v>0</v>
      </c>
      <c r="G58" s="22"/>
      <c r="H58" s="46"/>
      <c r="I58" s="40">
        <f t="shared" si="4"/>
        <v>0</v>
      </c>
    </row>
    <row r="59" spans="1:9" s="12" customFormat="1" ht="12.75" hidden="1">
      <c r="A59" s="42"/>
      <c r="B59" s="28"/>
      <c r="C59" s="27"/>
      <c r="D59" s="21"/>
      <c r="E59" s="46"/>
      <c r="F59" s="44">
        <f t="shared" si="3"/>
        <v>0</v>
      </c>
      <c r="G59" s="22"/>
      <c r="H59" s="46"/>
      <c r="I59" s="40">
        <f t="shared" si="4"/>
        <v>0</v>
      </c>
    </row>
    <row r="60" spans="1:9" s="12" customFormat="1" ht="12.75" hidden="1">
      <c r="A60" s="42"/>
      <c r="B60" s="28"/>
      <c r="C60" s="27"/>
      <c r="D60" s="21"/>
      <c r="E60" s="46"/>
      <c r="F60" s="44">
        <f t="shared" si="3"/>
        <v>0</v>
      </c>
      <c r="G60" s="22"/>
      <c r="H60" s="46"/>
      <c r="I60" s="40">
        <f t="shared" si="4"/>
        <v>0</v>
      </c>
    </row>
    <row r="61" spans="1:9" s="12" customFormat="1" ht="12.75" hidden="1">
      <c r="A61" s="42"/>
      <c r="B61" s="28"/>
      <c r="C61" s="27"/>
      <c r="D61" s="21"/>
      <c r="E61" s="46"/>
      <c r="F61" s="44">
        <f t="shared" si="3"/>
        <v>0</v>
      </c>
      <c r="G61" s="22"/>
      <c r="H61" s="46"/>
      <c r="I61" s="40">
        <f t="shared" si="4"/>
        <v>0</v>
      </c>
    </row>
    <row r="62" spans="1:9" s="12" customFormat="1" ht="12.75" hidden="1">
      <c r="A62" s="42"/>
      <c r="B62" s="28"/>
      <c r="C62" s="27"/>
      <c r="D62" s="21"/>
      <c r="E62" s="46"/>
      <c r="F62" s="44">
        <f t="shared" si="3"/>
        <v>0</v>
      </c>
      <c r="G62" s="22"/>
      <c r="H62" s="46"/>
      <c r="I62" s="40">
        <f t="shared" si="4"/>
        <v>0</v>
      </c>
    </row>
    <row r="63" spans="1:9" s="12" customFormat="1" ht="12.75" hidden="1">
      <c r="A63" s="42"/>
      <c r="B63" s="28"/>
      <c r="C63" s="27"/>
      <c r="D63" s="21"/>
      <c r="E63" s="46"/>
      <c r="F63" s="44">
        <f t="shared" si="3"/>
        <v>0</v>
      </c>
      <c r="G63" s="22"/>
      <c r="H63" s="46"/>
      <c r="I63" s="40">
        <f t="shared" si="4"/>
        <v>0</v>
      </c>
    </row>
    <row r="64" spans="1:9" s="12" customFormat="1" ht="12.75" hidden="1">
      <c r="A64" s="42"/>
      <c r="B64" s="28"/>
      <c r="C64" s="27"/>
      <c r="D64" s="21"/>
      <c r="E64" s="46"/>
      <c r="F64" s="44">
        <f t="shared" si="3"/>
        <v>0</v>
      </c>
      <c r="G64" s="22"/>
      <c r="H64" s="46"/>
      <c r="I64" s="40">
        <f t="shared" si="4"/>
        <v>0</v>
      </c>
    </row>
    <row r="65" spans="1:9" s="12" customFormat="1" ht="12.75" hidden="1">
      <c r="A65" s="42"/>
      <c r="B65" s="28"/>
      <c r="C65" s="27"/>
      <c r="D65" s="21"/>
      <c r="E65" s="46"/>
      <c r="F65" s="44">
        <f t="shared" si="3"/>
        <v>0</v>
      </c>
      <c r="G65" s="22"/>
      <c r="H65" s="46"/>
      <c r="I65" s="40">
        <f t="shared" si="4"/>
        <v>0</v>
      </c>
    </row>
    <row r="66" spans="1:9" s="41" customFormat="1" ht="12.75" hidden="1">
      <c r="A66" s="42"/>
      <c r="B66" s="28"/>
      <c r="C66" s="27"/>
      <c r="D66" s="21"/>
      <c r="E66" s="46"/>
      <c r="F66" s="44">
        <f t="shared" si="3"/>
        <v>0</v>
      </c>
      <c r="G66" s="22"/>
      <c r="H66" s="46"/>
      <c r="I66" s="40">
        <f t="shared" si="4"/>
        <v>0</v>
      </c>
    </row>
    <row r="67" spans="1:9" s="41" customFormat="1" ht="12.75" hidden="1">
      <c r="A67" s="42"/>
      <c r="B67" s="28"/>
      <c r="C67" s="27"/>
      <c r="D67" s="21"/>
      <c r="E67" s="46"/>
      <c r="F67" s="44">
        <f t="shared" si="3"/>
        <v>0</v>
      </c>
      <c r="G67" s="22"/>
      <c r="H67" s="46"/>
      <c r="I67" s="40">
        <f t="shared" si="4"/>
        <v>0</v>
      </c>
    </row>
    <row r="68" spans="1:9" s="41" customFormat="1" ht="12.75" hidden="1">
      <c r="A68" s="42"/>
      <c r="B68" s="28"/>
      <c r="C68" s="27"/>
      <c r="D68" s="21"/>
      <c r="E68" s="46"/>
      <c r="F68" s="44">
        <f t="shared" si="3"/>
        <v>0</v>
      </c>
      <c r="G68" s="22"/>
      <c r="H68" s="46"/>
      <c r="I68" s="40">
        <f t="shared" si="4"/>
        <v>0</v>
      </c>
    </row>
    <row r="69" spans="1:9" s="41" customFormat="1" ht="12.75" hidden="1">
      <c r="A69" s="42"/>
      <c r="B69" s="28"/>
      <c r="C69" s="27"/>
      <c r="D69" s="21"/>
      <c r="E69" s="46"/>
      <c r="F69" s="44">
        <f t="shared" si="3"/>
        <v>0</v>
      </c>
      <c r="G69" s="22"/>
      <c r="H69" s="46"/>
      <c r="I69" s="40">
        <f t="shared" si="4"/>
        <v>0</v>
      </c>
    </row>
    <row r="70" spans="1:9" s="41" customFormat="1" ht="12.75" hidden="1">
      <c r="A70" s="42"/>
      <c r="B70" s="28"/>
      <c r="C70" s="27"/>
      <c r="D70" s="21"/>
      <c r="E70" s="46"/>
      <c r="F70" s="44">
        <f t="shared" si="3"/>
        <v>0</v>
      </c>
      <c r="G70" s="22"/>
      <c r="H70" s="46"/>
      <c r="I70" s="40">
        <f t="shared" si="4"/>
        <v>0</v>
      </c>
    </row>
    <row r="71" spans="1:9" s="41" customFormat="1" ht="12.75" hidden="1">
      <c r="A71" s="42"/>
      <c r="B71" s="28"/>
      <c r="C71" s="27"/>
      <c r="D71" s="21"/>
      <c r="E71" s="46"/>
      <c r="F71" s="44">
        <f t="shared" si="3"/>
        <v>0</v>
      </c>
      <c r="G71" s="22"/>
      <c r="H71" s="46"/>
      <c r="I71" s="40">
        <f t="shared" si="4"/>
        <v>0</v>
      </c>
    </row>
    <row r="72" spans="1:9" s="41" customFormat="1" ht="12.75" hidden="1">
      <c r="A72" s="42"/>
      <c r="B72" s="28"/>
      <c r="C72" s="27"/>
      <c r="D72" s="21"/>
      <c r="E72" s="46"/>
      <c r="F72" s="44">
        <f t="shared" si="3"/>
        <v>0</v>
      </c>
      <c r="G72" s="22"/>
      <c r="H72" s="46"/>
      <c r="I72" s="40">
        <f t="shared" si="4"/>
        <v>0</v>
      </c>
    </row>
    <row r="73" spans="1:9" s="41" customFormat="1" ht="12.75" hidden="1">
      <c r="A73" s="42"/>
      <c r="B73" s="28"/>
      <c r="C73" s="27"/>
      <c r="D73" s="21"/>
      <c r="E73" s="46"/>
      <c r="F73" s="44">
        <f t="shared" si="3"/>
        <v>0</v>
      </c>
      <c r="G73" s="22"/>
      <c r="H73" s="46"/>
      <c r="I73" s="40">
        <f t="shared" si="4"/>
        <v>0</v>
      </c>
    </row>
    <row r="74" spans="1:9" s="41" customFormat="1" ht="12.75" hidden="1">
      <c r="A74" s="42"/>
      <c r="B74" s="28"/>
      <c r="C74" s="27"/>
      <c r="D74" s="21"/>
      <c r="E74" s="46"/>
      <c r="F74" s="44">
        <f t="shared" si="3"/>
        <v>0</v>
      </c>
      <c r="G74" s="22"/>
      <c r="H74" s="46"/>
      <c r="I74" s="40">
        <f t="shared" si="4"/>
        <v>0</v>
      </c>
    </row>
    <row r="75" spans="1:9" s="41" customFormat="1" ht="12.75" hidden="1">
      <c r="A75" s="42"/>
      <c r="B75" s="28"/>
      <c r="C75" s="27"/>
      <c r="D75" s="21"/>
      <c r="E75" s="46"/>
      <c r="F75" s="44">
        <f t="shared" si="3"/>
        <v>0</v>
      </c>
      <c r="G75" s="22"/>
      <c r="H75" s="46"/>
      <c r="I75" s="40">
        <f t="shared" si="4"/>
        <v>0</v>
      </c>
    </row>
    <row r="76" spans="1:9" s="41" customFormat="1" ht="12.75" hidden="1">
      <c r="A76" s="42"/>
      <c r="B76" s="28"/>
      <c r="C76" s="27"/>
      <c r="D76" s="21"/>
      <c r="E76" s="46"/>
      <c r="F76" s="44">
        <f t="shared" si="3"/>
        <v>0</v>
      </c>
      <c r="G76" s="22"/>
      <c r="H76" s="46"/>
      <c r="I76" s="40">
        <f t="shared" si="4"/>
        <v>0</v>
      </c>
    </row>
    <row r="77" spans="1:9" hidden="1">
      <c r="A77" s="42"/>
      <c r="B77" s="28"/>
      <c r="C77" s="27"/>
      <c r="D77" s="21"/>
      <c r="E77" s="46"/>
      <c r="F77" s="44">
        <f t="shared" si="3"/>
        <v>0</v>
      </c>
      <c r="G77" s="22"/>
      <c r="H77" s="46"/>
      <c r="I77" s="40">
        <f t="shared" si="4"/>
        <v>0</v>
      </c>
    </row>
    <row r="78" spans="1:9" hidden="1">
      <c r="A78" s="42"/>
      <c r="B78" s="28"/>
      <c r="C78" s="27"/>
      <c r="D78" s="21"/>
      <c r="E78" s="46"/>
      <c r="F78" s="44">
        <f t="shared" si="3"/>
        <v>0</v>
      </c>
      <c r="G78" s="22"/>
      <c r="H78" s="46"/>
      <c r="I78" s="40">
        <f t="shared" si="4"/>
        <v>0</v>
      </c>
    </row>
    <row r="79" spans="1:9" hidden="1">
      <c r="A79" s="42"/>
      <c r="B79" s="28"/>
      <c r="C79" s="27"/>
      <c r="D79" s="21"/>
      <c r="E79" s="46"/>
      <c r="F79" s="44">
        <f t="shared" si="3"/>
        <v>0</v>
      </c>
      <c r="G79" s="22"/>
      <c r="H79" s="46"/>
      <c r="I79" s="40">
        <f t="shared" si="4"/>
        <v>0</v>
      </c>
    </row>
    <row r="80" spans="1:9" hidden="1">
      <c r="A80" s="42"/>
      <c r="B80" s="28"/>
      <c r="C80" s="27"/>
      <c r="D80" s="21"/>
      <c r="E80" s="46"/>
      <c r="F80" s="44">
        <f t="shared" si="3"/>
        <v>0</v>
      </c>
      <c r="G80" s="22"/>
      <c r="H80" s="46"/>
      <c r="I80" s="40">
        <f t="shared" si="4"/>
        <v>0</v>
      </c>
    </row>
    <row r="81" spans="1:9" hidden="1">
      <c r="A81" s="42"/>
      <c r="B81" s="28"/>
      <c r="C81" s="27"/>
      <c r="D81" s="21"/>
      <c r="E81" s="46"/>
      <c r="F81" s="44">
        <f t="shared" si="3"/>
        <v>0</v>
      </c>
      <c r="G81" s="22"/>
      <c r="H81" s="46"/>
      <c r="I81" s="40">
        <f t="shared" si="4"/>
        <v>0</v>
      </c>
    </row>
    <row r="82" spans="1:9" hidden="1">
      <c r="A82" s="42"/>
      <c r="B82" s="28"/>
      <c r="C82" s="27"/>
      <c r="D82" s="21"/>
      <c r="E82" s="46"/>
      <c r="F82" s="44">
        <f t="shared" si="3"/>
        <v>0</v>
      </c>
      <c r="G82" s="22"/>
      <c r="H82" s="46"/>
      <c r="I82" s="40">
        <f t="shared" si="4"/>
        <v>0</v>
      </c>
    </row>
    <row r="83" spans="1:9" hidden="1">
      <c r="A83" s="42"/>
      <c r="B83" s="28"/>
      <c r="C83" s="27"/>
      <c r="D83" s="21"/>
      <c r="E83" s="46"/>
      <c r="F83" s="44">
        <f t="shared" si="3"/>
        <v>0</v>
      </c>
      <c r="G83" s="22"/>
      <c r="H83" s="46"/>
      <c r="I83" s="40">
        <f t="shared" si="4"/>
        <v>0</v>
      </c>
    </row>
    <row r="84" spans="1:9" hidden="1">
      <c r="A84" s="42"/>
      <c r="B84" s="28"/>
      <c r="C84" s="27"/>
      <c r="D84" s="21"/>
      <c r="E84" s="46"/>
      <c r="F84" s="44">
        <f t="shared" si="3"/>
        <v>0</v>
      </c>
      <c r="G84" s="22"/>
      <c r="H84" s="46"/>
      <c r="I84" s="40">
        <f t="shared" si="4"/>
        <v>0</v>
      </c>
    </row>
    <row r="85" spans="1:9" hidden="1">
      <c r="A85" s="42"/>
      <c r="B85" s="28"/>
      <c r="C85" s="27"/>
      <c r="D85" s="21"/>
      <c r="E85" s="46"/>
      <c r="F85" s="44">
        <f t="shared" si="3"/>
        <v>0</v>
      </c>
      <c r="G85" s="22"/>
      <c r="H85" s="46"/>
      <c r="I85" s="40">
        <f t="shared" si="4"/>
        <v>0</v>
      </c>
    </row>
    <row r="86" spans="1:9" hidden="1">
      <c r="A86" s="42"/>
      <c r="B86" s="28"/>
      <c r="C86" s="27"/>
      <c r="D86" s="21"/>
      <c r="E86" s="46"/>
      <c r="F86" s="44">
        <f t="shared" si="3"/>
        <v>0</v>
      </c>
      <c r="G86" s="22"/>
      <c r="H86" s="46"/>
      <c r="I86" s="40">
        <f t="shared" si="4"/>
        <v>0</v>
      </c>
    </row>
    <row r="87" spans="1:9" hidden="1">
      <c r="A87" s="42"/>
      <c r="B87" s="28"/>
      <c r="C87" s="27"/>
      <c r="D87" s="21"/>
      <c r="E87" s="46"/>
      <c r="F87" s="44">
        <f t="shared" si="3"/>
        <v>0</v>
      </c>
      <c r="G87" s="22"/>
      <c r="H87" s="46"/>
      <c r="I87" s="40">
        <f t="shared" si="4"/>
        <v>0</v>
      </c>
    </row>
    <row r="88" spans="1:9" hidden="1">
      <c r="A88" s="42"/>
      <c r="B88" s="28"/>
      <c r="C88" s="27"/>
      <c r="D88" s="21"/>
      <c r="E88" s="46"/>
      <c r="F88" s="44">
        <f t="shared" si="3"/>
        <v>0</v>
      </c>
      <c r="G88" s="22"/>
      <c r="H88" s="46"/>
      <c r="I88" s="40">
        <f t="shared" si="4"/>
        <v>0</v>
      </c>
    </row>
    <row r="89" spans="1:9" hidden="1">
      <c r="A89" s="42"/>
      <c r="B89" s="28"/>
      <c r="C89" s="27"/>
      <c r="D89" s="21"/>
      <c r="E89" s="46"/>
      <c r="F89" s="44">
        <f t="shared" si="3"/>
        <v>0</v>
      </c>
      <c r="G89" s="22"/>
      <c r="H89" s="46"/>
      <c r="I89" s="40">
        <f t="shared" si="4"/>
        <v>0</v>
      </c>
    </row>
    <row r="90" spans="1:9" hidden="1">
      <c r="A90" s="42"/>
      <c r="B90" s="28"/>
      <c r="C90" s="27"/>
      <c r="D90" s="21"/>
      <c r="E90" s="46"/>
      <c r="F90" s="44">
        <f t="shared" si="3"/>
        <v>0</v>
      </c>
      <c r="G90" s="22"/>
      <c r="H90" s="46"/>
      <c r="I90" s="40">
        <f t="shared" si="4"/>
        <v>0</v>
      </c>
    </row>
    <row r="91" spans="1:9" hidden="1">
      <c r="A91" s="42"/>
      <c r="B91" s="28"/>
      <c r="C91" s="27"/>
      <c r="D91" s="21"/>
      <c r="E91" s="46"/>
      <c r="F91" s="44">
        <f t="shared" si="3"/>
        <v>0</v>
      </c>
      <c r="G91" s="22"/>
      <c r="H91" s="46"/>
      <c r="I91" s="40">
        <f t="shared" si="4"/>
        <v>0</v>
      </c>
    </row>
    <row r="92" spans="1:9" hidden="1">
      <c r="A92" s="42"/>
      <c r="B92" s="28"/>
      <c r="C92" s="27"/>
      <c r="D92" s="21"/>
      <c r="E92" s="46"/>
      <c r="F92" s="44">
        <f t="shared" si="3"/>
        <v>0</v>
      </c>
      <c r="G92" s="22"/>
      <c r="H92" s="46"/>
      <c r="I92" s="40">
        <f t="shared" si="4"/>
        <v>0</v>
      </c>
    </row>
    <row r="93" spans="1:9" hidden="1">
      <c r="A93" s="42"/>
      <c r="B93" s="28"/>
      <c r="C93" s="27"/>
      <c r="D93" s="21"/>
      <c r="E93" s="46"/>
      <c r="F93" s="44">
        <f t="shared" si="3"/>
        <v>0</v>
      </c>
      <c r="G93" s="22"/>
      <c r="H93" s="46"/>
      <c r="I93" s="40">
        <f t="shared" si="4"/>
        <v>0</v>
      </c>
    </row>
    <row r="94" spans="1:9" hidden="1">
      <c r="A94" s="42"/>
      <c r="B94" s="28"/>
      <c r="C94" s="27"/>
      <c r="D94" s="21"/>
      <c r="E94" s="46"/>
      <c r="F94" s="44">
        <f t="shared" si="3"/>
        <v>0</v>
      </c>
      <c r="G94" s="22"/>
      <c r="H94" s="46"/>
      <c r="I94" s="40">
        <f t="shared" si="4"/>
        <v>0</v>
      </c>
    </row>
    <row r="95" spans="1:9" hidden="1">
      <c r="A95" s="42"/>
      <c r="B95" s="28"/>
      <c r="C95" s="27"/>
      <c r="D95" s="21"/>
      <c r="E95" s="46"/>
      <c r="F95" s="44">
        <f t="shared" si="3"/>
        <v>0</v>
      </c>
      <c r="G95" s="22"/>
      <c r="H95" s="46"/>
      <c r="I95" s="40">
        <f t="shared" si="4"/>
        <v>0</v>
      </c>
    </row>
    <row r="96" spans="1:9" hidden="1">
      <c r="A96" s="42"/>
      <c r="B96" s="28"/>
      <c r="C96" s="27"/>
      <c r="D96" s="21"/>
      <c r="E96" s="46"/>
      <c r="F96" s="44">
        <f t="shared" si="3"/>
        <v>0</v>
      </c>
      <c r="G96" s="22"/>
      <c r="H96" s="46"/>
      <c r="I96" s="40">
        <f t="shared" si="4"/>
        <v>0</v>
      </c>
    </row>
    <row r="97" spans="1:9" hidden="1">
      <c r="A97" s="42"/>
      <c r="B97" s="28"/>
      <c r="C97" s="27"/>
      <c r="D97" s="21"/>
      <c r="E97" s="46"/>
      <c r="F97" s="44">
        <f t="shared" si="3"/>
        <v>0</v>
      </c>
      <c r="G97" s="22"/>
      <c r="H97" s="46"/>
      <c r="I97" s="40">
        <f t="shared" si="4"/>
        <v>0</v>
      </c>
    </row>
    <row r="98" spans="1:9" hidden="1">
      <c r="A98" s="42"/>
      <c r="B98" s="28"/>
      <c r="C98" s="27"/>
      <c r="D98" s="21"/>
      <c r="E98" s="46"/>
      <c r="F98" s="44">
        <f t="shared" si="3"/>
        <v>0</v>
      </c>
      <c r="G98" s="22"/>
      <c r="H98" s="46"/>
      <c r="I98" s="40">
        <f t="shared" si="4"/>
        <v>0</v>
      </c>
    </row>
    <row r="99" spans="1:9" hidden="1">
      <c r="A99" s="42"/>
      <c r="B99" s="28"/>
      <c r="C99" s="27"/>
      <c r="D99" s="21"/>
      <c r="E99" s="46"/>
      <c r="F99" s="44">
        <f t="shared" si="3"/>
        <v>0</v>
      </c>
      <c r="G99" s="22"/>
      <c r="H99" s="46"/>
      <c r="I99" s="40">
        <f t="shared" si="4"/>
        <v>0</v>
      </c>
    </row>
    <row r="100" spans="1:9" hidden="1">
      <c r="A100" s="42"/>
      <c r="B100" s="28"/>
      <c r="C100" s="27"/>
      <c r="D100" s="21"/>
      <c r="E100" s="46"/>
      <c r="F100" s="44">
        <f t="shared" si="3"/>
        <v>0</v>
      </c>
      <c r="G100" s="22"/>
      <c r="H100" s="46"/>
      <c r="I100" s="40">
        <f t="shared" si="4"/>
        <v>0</v>
      </c>
    </row>
    <row r="101" spans="1:9" hidden="1">
      <c r="A101" s="42"/>
      <c r="B101" s="28"/>
      <c r="C101" s="27"/>
      <c r="D101" s="21"/>
      <c r="E101" s="46"/>
      <c r="F101" s="44">
        <f t="shared" si="3"/>
        <v>0</v>
      </c>
      <c r="G101" s="22"/>
      <c r="H101" s="46"/>
      <c r="I101" s="40">
        <f t="shared" si="4"/>
        <v>0</v>
      </c>
    </row>
    <row r="102" spans="1:9" hidden="1">
      <c r="A102" s="42"/>
      <c r="B102" s="28"/>
      <c r="C102" s="27"/>
      <c r="D102" s="21"/>
      <c r="E102" s="46"/>
      <c r="F102" s="44">
        <f t="shared" si="3"/>
        <v>0</v>
      </c>
      <c r="G102" s="22"/>
      <c r="H102" s="46"/>
      <c r="I102" s="40">
        <f t="shared" si="4"/>
        <v>0</v>
      </c>
    </row>
    <row r="103" spans="1:9" ht="15.75" hidden="1">
      <c r="A103" s="67" t="s">
        <v>91</v>
      </c>
      <c r="B103" s="28"/>
      <c r="C103" s="27"/>
      <c r="D103" s="21"/>
      <c r="E103" s="46"/>
      <c r="F103" s="44">
        <f t="shared" si="3"/>
        <v>0</v>
      </c>
      <c r="G103" s="22"/>
      <c r="H103" s="46"/>
      <c r="I103" s="40">
        <f t="shared" si="4"/>
        <v>0</v>
      </c>
    </row>
  </sheetData>
  <sheetProtection formatCells="0" formatRows="0" insertRows="0" deleteRows="0"/>
  <mergeCells count="9">
    <mergeCell ref="D11:G15"/>
    <mergeCell ref="A8:B8"/>
    <mergeCell ref="A1:I2"/>
    <mergeCell ref="A3:B3"/>
    <mergeCell ref="A4:B4"/>
    <mergeCell ref="A5:B5"/>
    <mergeCell ref="A6:B6"/>
    <mergeCell ref="A7:B7"/>
    <mergeCell ref="A13:B15"/>
  </mergeCells>
  <conditionalFormatting sqref="B17:B26 G23:G103 A27:B102 H17:H103 B103 D17:F103">
    <cfRule type="notContainsBlanks" dxfId="11" priority="11">
      <formula>LEN(TRIM(A17))&gt;0</formula>
    </cfRule>
  </conditionalFormatting>
  <conditionalFormatting sqref="I17:I103">
    <cfRule type="notContainsBlanks" dxfId="10" priority="10">
      <formula>LEN(TRIM(I17))&gt;0</formula>
    </cfRule>
  </conditionalFormatting>
  <conditionalFormatting sqref="A17:A26">
    <cfRule type="notContainsBlanks" dxfId="9" priority="9">
      <formula>LEN(TRIM(A17))&gt;0</formula>
    </cfRule>
  </conditionalFormatting>
  <conditionalFormatting sqref="G17:G22">
    <cfRule type="notContainsBlanks" dxfId="8" priority="7">
      <formula>LEN(TRIM(G17))&gt;0</formula>
    </cfRule>
  </conditionalFormatting>
  <conditionalFormatting sqref="A103">
    <cfRule type="notContainsBlanks" dxfId="7" priority="5">
      <formula>LEN(TRIM(A103))&gt;0</formula>
    </cfRule>
  </conditionalFormatting>
  <conditionalFormatting sqref="C23:C103">
    <cfRule type="notContainsBlanks" dxfId="6" priority="4">
      <formula>LEN(TRIM(C23))&gt;0</formula>
    </cfRule>
  </conditionalFormatting>
  <conditionalFormatting sqref="C17:C22">
    <cfRule type="notContainsBlanks" dxfId="5" priority="3">
      <formula>LEN(TRIM(C17))&gt;0</formula>
    </cfRule>
  </conditionalFormatting>
  <conditionalFormatting sqref="C17:C1048576">
    <cfRule type="duplicateValues" dxfId="4" priority="2"/>
  </conditionalFormatting>
  <conditionalFormatting sqref="C1:C1048576">
    <cfRule type="duplicateValues" dxfId="3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A51D-74F6-47F3-8DF9-DFC8E5F173DE}">
  <dimension ref="A1:K94"/>
  <sheetViews>
    <sheetView showGridLines="0" topLeftCell="A3" zoomScaleNormal="100" workbookViewId="0">
      <selection activeCell="G101" sqref="G101"/>
    </sheetView>
  </sheetViews>
  <sheetFormatPr defaultRowHeight="15"/>
  <cols>
    <col min="1" max="1" width="12.5546875" style="3" bestFit="1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1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1" ht="24" customHeight="1" thickTop="1">
      <c r="A3" s="478" t="s">
        <v>164</v>
      </c>
      <c r="B3" s="479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1" ht="24" customHeight="1">
      <c r="A4" s="480" t="s">
        <v>165</v>
      </c>
      <c r="B4" s="481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1" ht="24" customHeight="1">
      <c r="A5" s="480" t="s">
        <v>166</v>
      </c>
      <c r="B5" s="481"/>
      <c r="C5" s="15" t="s">
        <v>9</v>
      </c>
      <c r="D5" s="10"/>
      <c r="E5" s="10"/>
      <c r="F5" s="19" t="s">
        <v>14</v>
      </c>
      <c r="G5" s="9"/>
      <c r="H5" s="26"/>
      <c r="I5" s="9"/>
      <c r="K5" s="477"/>
    </row>
    <row r="6" spans="1:11" ht="24" customHeight="1">
      <c r="A6" s="480" t="s">
        <v>167</v>
      </c>
      <c r="B6" s="481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1" ht="24" customHeight="1">
      <c r="A7" s="480" t="s">
        <v>21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1" ht="24" customHeight="1" thickBot="1">
      <c r="A8" s="474"/>
      <c r="B8" s="475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ht="15.75" thickTop="1">
      <c r="A10" s="75" t="s">
        <v>99</v>
      </c>
      <c r="B10" s="76" t="s">
        <v>223</v>
      </c>
      <c r="C10" s="70"/>
      <c r="D10" s="80" t="s">
        <v>100</v>
      </c>
      <c r="E10" s="70"/>
      <c r="F10" s="70"/>
      <c r="G10" s="71"/>
      <c r="H10" s="139"/>
      <c r="I10" s="140"/>
      <c r="J10" s="11"/>
    </row>
    <row r="11" spans="1:11">
      <c r="A11" s="86" t="s">
        <v>88</v>
      </c>
      <c r="B11" s="77">
        <v>0.45</v>
      </c>
      <c r="C11" s="13"/>
      <c r="D11" s="81"/>
      <c r="E11" s="13"/>
      <c r="F11" s="13"/>
      <c r="G11" s="72"/>
      <c r="H11" s="135" t="s">
        <v>4</v>
      </c>
      <c r="I11" s="136" t="s">
        <v>4</v>
      </c>
      <c r="J11" s="11"/>
    </row>
    <row r="12" spans="1:11">
      <c r="A12" s="86" t="s">
        <v>114</v>
      </c>
      <c r="B12" s="78" t="s">
        <v>182</v>
      </c>
      <c r="C12" s="13"/>
      <c r="D12" s="81"/>
      <c r="E12" s="13"/>
      <c r="F12" s="13"/>
      <c r="G12" s="72"/>
      <c r="H12" s="137" t="s">
        <v>6</v>
      </c>
      <c r="I12" s="138" t="s">
        <v>5</v>
      </c>
      <c r="J12" s="11"/>
    </row>
    <row r="13" spans="1:11">
      <c r="A13" s="86" t="s">
        <v>89</v>
      </c>
      <c r="B13" s="78" t="s">
        <v>107</v>
      </c>
      <c r="C13" s="13"/>
      <c r="D13" s="81"/>
      <c r="E13" s="13"/>
      <c r="F13" s="13"/>
      <c r="G13" s="72"/>
      <c r="H13" s="137"/>
      <c r="I13" s="141"/>
      <c r="J13" s="11"/>
    </row>
    <row r="14" spans="1:11" ht="15.75" customHeight="1">
      <c r="A14" s="86" t="s">
        <v>97</v>
      </c>
      <c r="B14" s="78" t="s">
        <v>104</v>
      </c>
      <c r="C14" s="13"/>
      <c r="D14" s="81"/>
      <c r="E14" s="13"/>
      <c r="F14" s="13"/>
      <c r="G14" s="72"/>
      <c r="H14" s="88">
        <f>SUM(H16:H93)</f>
        <v>0</v>
      </c>
      <c r="I14" s="127">
        <f>SUM(I16:I93)</f>
        <v>0</v>
      </c>
      <c r="J14" s="11"/>
    </row>
    <row r="15" spans="1:11" ht="16.5" customHeight="1" thickBot="1">
      <c r="A15" s="87" t="s">
        <v>98</v>
      </c>
      <c r="B15" s="79" t="s">
        <v>104</v>
      </c>
      <c r="C15" s="73"/>
      <c r="D15" s="82"/>
      <c r="E15" s="73"/>
      <c r="F15" s="73"/>
      <c r="G15" s="74"/>
      <c r="H15" s="124"/>
      <c r="I15" s="128"/>
      <c r="J15" s="11"/>
    </row>
    <row r="16" spans="1:11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</row>
    <row r="17" spans="1:9" s="12" customFormat="1" ht="24" customHeight="1">
      <c r="A17" s="212">
        <v>9781784987688</v>
      </c>
      <c r="B17" s="187" t="s">
        <v>437</v>
      </c>
      <c r="C17" s="187" t="s">
        <v>438</v>
      </c>
      <c r="D17" s="186" t="s">
        <v>229</v>
      </c>
      <c r="E17" s="188">
        <v>22.99</v>
      </c>
      <c r="F17" s="30"/>
      <c r="G17" s="31">
        <v>0.45</v>
      </c>
      <c r="H17" s="32"/>
      <c r="I17" s="33">
        <f>H17*E17*(1-G17)</f>
        <v>0</v>
      </c>
    </row>
    <row r="18" spans="1:9" s="12" customFormat="1" ht="12.75" hidden="1">
      <c r="A18" s="27"/>
      <c r="B18" s="28"/>
      <c r="C18" s="28"/>
      <c r="D18" s="27"/>
      <c r="E18" s="29"/>
      <c r="F18" s="30"/>
      <c r="G18" s="31"/>
      <c r="H18" s="32"/>
      <c r="I18" s="33">
        <f t="shared" ref="I18:I74" si="0">H18*E18*(1-G18)</f>
        <v>0</v>
      </c>
    </row>
    <row r="19" spans="1:9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</row>
    <row r="20" spans="1:9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</row>
    <row r="21" spans="1:9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34"/>
      <c r="B27" s="13"/>
      <c r="C27" s="13"/>
      <c r="D27" s="35"/>
      <c r="E27" s="36"/>
      <c r="F27" s="37"/>
      <c r="G27" s="38"/>
      <c r="H27" s="39"/>
      <c r="I27" s="40">
        <f t="shared" si="0"/>
        <v>0</v>
      </c>
    </row>
    <row r="28" spans="1:9" s="12" customFormat="1" ht="12.75" hidden="1">
      <c r="A28" s="34"/>
      <c r="B28" s="13"/>
      <c r="C28" s="13"/>
      <c r="D28" s="35"/>
      <c r="E28" s="36"/>
      <c r="F28" s="37"/>
      <c r="G28" s="38"/>
      <c r="H28" s="39"/>
      <c r="I28" s="40">
        <f t="shared" si="0"/>
        <v>0</v>
      </c>
    </row>
    <row r="29" spans="1:9" s="12" customFormat="1" ht="12.75" hidden="1">
      <c r="A29" s="34"/>
      <c r="B29" s="13"/>
      <c r="C29" s="13"/>
      <c r="D29" s="35"/>
      <c r="E29" s="36"/>
      <c r="F29" s="37"/>
      <c r="G29" s="38"/>
      <c r="H29" s="39"/>
      <c r="I29" s="40">
        <f t="shared" si="0"/>
        <v>0</v>
      </c>
    </row>
    <row r="30" spans="1:9" s="12" customFormat="1" ht="12.75" hidden="1">
      <c r="A30" s="34"/>
      <c r="B30" s="13"/>
      <c r="C30" s="13"/>
      <c r="D30" s="35"/>
      <c r="E30" s="36"/>
      <c r="F30" s="37"/>
      <c r="G30" s="38"/>
      <c r="H30" s="39"/>
      <c r="I30" s="40">
        <f t="shared" si="0"/>
        <v>0</v>
      </c>
    </row>
    <row r="31" spans="1:9" s="12" customFormat="1" ht="12.75" hidden="1">
      <c r="A31" s="34"/>
      <c r="B31" s="13"/>
      <c r="C31" s="13"/>
      <c r="D31" s="35"/>
      <c r="E31" s="36"/>
      <c r="F31" s="37"/>
      <c r="G31" s="38"/>
      <c r="H31" s="39"/>
      <c r="I31" s="40">
        <f t="shared" si="0"/>
        <v>0</v>
      </c>
    </row>
    <row r="32" spans="1:9" s="12" customFormat="1" ht="12.75" hidden="1">
      <c r="A32" s="34"/>
      <c r="B32" s="13"/>
      <c r="C32" s="13"/>
      <c r="D32" s="35"/>
      <c r="E32" s="36"/>
      <c r="F32" s="37"/>
      <c r="G32" s="38"/>
      <c r="H32" s="39"/>
      <c r="I32" s="40">
        <f t="shared" si="0"/>
        <v>0</v>
      </c>
    </row>
    <row r="33" spans="1:9" s="12" customFormat="1" ht="12.75" hidden="1">
      <c r="A33" s="34"/>
      <c r="B33" s="13"/>
      <c r="C33" s="13"/>
      <c r="D33" s="35"/>
      <c r="E33" s="36"/>
      <c r="F33" s="37"/>
      <c r="G33" s="38"/>
      <c r="H33" s="39"/>
      <c r="I33" s="40">
        <f t="shared" si="0"/>
        <v>0</v>
      </c>
    </row>
    <row r="34" spans="1:9" s="12" customFormat="1" ht="12.75" hidden="1">
      <c r="A34" s="34"/>
      <c r="B34" s="13"/>
      <c r="C34" s="13"/>
      <c r="D34" s="35"/>
      <c r="E34" s="36"/>
      <c r="F34" s="37"/>
      <c r="G34" s="38"/>
      <c r="H34" s="39"/>
      <c r="I34" s="40">
        <f t="shared" si="0"/>
        <v>0</v>
      </c>
    </row>
    <row r="35" spans="1:9" s="12" customFormat="1" ht="12.75" hidden="1">
      <c r="A35" s="34"/>
      <c r="B35" s="13"/>
      <c r="C35" s="13"/>
      <c r="D35" s="35"/>
      <c r="E35" s="36"/>
      <c r="F35" s="37"/>
      <c r="G35" s="38"/>
      <c r="H35" s="39"/>
      <c r="I35" s="40">
        <f t="shared" si="0"/>
        <v>0</v>
      </c>
    </row>
    <row r="36" spans="1:9" s="12" customFormat="1" ht="12.75" hidden="1">
      <c r="A36" s="34"/>
      <c r="B36" s="13"/>
      <c r="C36" s="13"/>
      <c r="D36" s="35"/>
      <c r="E36" s="36"/>
      <c r="F36" s="37"/>
      <c r="G36" s="38"/>
      <c r="H36" s="39"/>
      <c r="I36" s="40">
        <f t="shared" si="0"/>
        <v>0</v>
      </c>
    </row>
    <row r="37" spans="1:9" s="12" customFormat="1" ht="12.75" hidden="1">
      <c r="A37" s="34"/>
      <c r="B37" s="13"/>
      <c r="C37" s="13"/>
      <c r="D37" s="35"/>
      <c r="E37" s="36"/>
      <c r="F37" s="37"/>
      <c r="G37" s="38"/>
      <c r="H37" s="39"/>
      <c r="I37" s="40">
        <f t="shared" si="0"/>
        <v>0</v>
      </c>
    </row>
    <row r="38" spans="1:9" s="12" customFormat="1" ht="12.75" hidden="1">
      <c r="A38" s="34"/>
      <c r="B38" s="13"/>
      <c r="C38" s="13"/>
      <c r="D38" s="35"/>
      <c r="E38" s="36"/>
      <c r="F38" s="37"/>
      <c r="G38" s="38"/>
      <c r="H38" s="39"/>
      <c r="I38" s="40">
        <f t="shared" si="0"/>
        <v>0</v>
      </c>
    </row>
    <row r="39" spans="1:9" s="12" customFormat="1" ht="12.75" hidden="1">
      <c r="A39" s="34"/>
      <c r="B39" s="13"/>
      <c r="C39" s="13"/>
      <c r="D39" s="35"/>
      <c r="E39" s="36"/>
      <c r="F39" s="37"/>
      <c r="G39" s="38"/>
      <c r="H39" s="39"/>
      <c r="I39" s="40">
        <f t="shared" si="0"/>
        <v>0</v>
      </c>
    </row>
    <row r="40" spans="1:9" s="12" customFormat="1" ht="12.75" hidden="1">
      <c r="A40" s="34"/>
      <c r="B40" s="13"/>
      <c r="C40" s="13"/>
      <c r="D40" s="35"/>
      <c r="E40" s="36"/>
      <c r="F40" s="37"/>
      <c r="G40" s="38"/>
      <c r="H40" s="39"/>
      <c r="I40" s="40">
        <f t="shared" si="0"/>
        <v>0</v>
      </c>
    </row>
    <row r="41" spans="1:9" s="12" customFormat="1" ht="12.75" hidden="1">
      <c r="A41" s="34"/>
      <c r="B41" s="13"/>
      <c r="C41" s="13"/>
      <c r="D41" s="35"/>
      <c r="E41" s="36"/>
      <c r="F41" s="37"/>
      <c r="G41" s="38"/>
      <c r="H41" s="39"/>
      <c r="I41" s="40">
        <f t="shared" si="0"/>
        <v>0</v>
      </c>
    </row>
    <row r="42" spans="1:9" s="12" customFormat="1" ht="12.75" hidden="1">
      <c r="A42" s="34"/>
      <c r="B42" s="13"/>
      <c r="C42" s="13"/>
      <c r="D42" s="35"/>
      <c r="E42" s="36"/>
      <c r="F42" s="37"/>
      <c r="G42" s="38"/>
      <c r="H42" s="39"/>
      <c r="I42" s="40">
        <f t="shared" si="0"/>
        <v>0</v>
      </c>
    </row>
    <row r="43" spans="1:9" s="12" customFormat="1" ht="12.75" hidden="1">
      <c r="A43" s="34"/>
      <c r="B43" s="13"/>
      <c r="C43" s="13"/>
      <c r="D43" s="35"/>
      <c r="E43" s="36"/>
      <c r="F43" s="37"/>
      <c r="G43" s="38"/>
      <c r="H43" s="39"/>
      <c r="I43" s="40">
        <f t="shared" si="0"/>
        <v>0</v>
      </c>
    </row>
    <row r="44" spans="1:9" s="12" customFormat="1" ht="12.75" hidden="1">
      <c r="A44" s="34"/>
      <c r="B44" s="13"/>
      <c r="C44" s="13"/>
      <c r="D44" s="35"/>
      <c r="E44" s="36"/>
      <c r="F44" s="37"/>
      <c r="G44" s="38"/>
      <c r="H44" s="39"/>
      <c r="I44" s="40">
        <f t="shared" si="0"/>
        <v>0</v>
      </c>
    </row>
    <row r="45" spans="1:9" s="12" customFormat="1" ht="12.75" hidden="1">
      <c r="A45" s="34"/>
      <c r="B45" s="13"/>
      <c r="C45" s="13"/>
      <c r="D45" s="35"/>
      <c r="E45" s="36"/>
      <c r="F45" s="37"/>
      <c r="G45" s="38"/>
      <c r="H45" s="39"/>
      <c r="I45" s="40">
        <f t="shared" si="0"/>
        <v>0</v>
      </c>
    </row>
    <row r="46" spans="1:9" s="12" customFormat="1" ht="12.75" hidden="1">
      <c r="A46" s="34"/>
      <c r="B46" s="13"/>
      <c r="C46" s="13"/>
      <c r="D46" s="35"/>
      <c r="E46" s="36"/>
      <c r="F46" s="37"/>
      <c r="G46" s="38"/>
      <c r="H46" s="39"/>
      <c r="I46" s="40">
        <f t="shared" si="0"/>
        <v>0</v>
      </c>
    </row>
    <row r="47" spans="1:9" s="12" customFormat="1" ht="12.75" hidden="1">
      <c r="A47" s="34"/>
      <c r="B47" s="13"/>
      <c r="C47" s="13"/>
      <c r="D47" s="35"/>
      <c r="E47" s="36"/>
      <c r="F47" s="37"/>
      <c r="G47" s="38"/>
      <c r="H47" s="39"/>
      <c r="I47" s="40">
        <f t="shared" si="0"/>
        <v>0</v>
      </c>
    </row>
    <row r="48" spans="1:9" s="12" customFormat="1" ht="12.75" hidden="1">
      <c r="A48" s="34"/>
      <c r="B48" s="13"/>
      <c r="C48" s="13"/>
      <c r="D48" s="35"/>
      <c r="E48" s="36"/>
      <c r="F48" s="37"/>
      <c r="G48" s="38"/>
      <c r="H48" s="39"/>
      <c r="I48" s="40">
        <f t="shared" si="0"/>
        <v>0</v>
      </c>
    </row>
    <row r="49" spans="1:9" s="12" customFormat="1" ht="12.75" hidden="1">
      <c r="A49" s="34"/>
      <c r="B49" s="13"/>
      <c r="C49" s="13"/>
      <c r="D49" s="35"/>
      <c r="E49" s="36"/>
      <c r="F49" s="37"/>
      <c r="G49" s="38"/>
      <c r="H49" s="39"/>
      <c r="I49" s="40">
        <f t="shared" si="0"/>
        <v>0</v>
      </c>
    </row>
    <row r="50" spans="1:9" s="12" customFormat="1" ht="12.75" hidden="1">
      <c r="A50" s="34"/>
      <c r="B50" s="13"/>
      <c r="C50" s="13"/>
      <c r="D50" s="35"/>
      <c r="E50" s="36"/>
      <c r="F50" s="37"/>
      <c r="G50" s="38"/>
      <c r="H50" s="39"/>
      <c r="I50" s="40">
        <f t="shared" si="0"/>
        <v>0</v>
      </c>
    </row>
    <row r="51" spans="1:9" s="12" customFormat="1" ht="12.75" hidden="1">
      <c r="A51" s="34"/>
      <c r="B51" s="13"/>
      <c r="C51" s="13"/>
      <c r="D51" s="35"/>
      <c r="E51" s="36"/>
      <c r="F51" s="37"/>
      <c r="G51" s="38"/>
      <c r="H51" s="39"/>
      <c r="I51" s="40">
        <f t="shared" si="0"/>
        <v>0</v>
      </c>
    </row>
    <row r="52" spans="1:9" s="12" customFormat="1" ht="12.75" hidden="1">
      <c r="A52" s="34"/>
      <c r="B52" s="13"/>
      <c r="C52" s="13"/>
      <c r="D52" s="35"/>
      <c r="E52" s="36"/>
      <c r="F52" s="37"/>
      <c r="G52" s="38"/>
      <c r="H52" s="39"/>
      <c r="I52" s="40">
        <f t="shared" si="0"/>
        <v>0</v>
      </c>
    </row>
    <row r="53" spans="1:9" s="12" customFormat="1" ht="12.75" hidden="1">
      <c r="A53" s="34"/>
      <c r="B53" s="13"/>
      <c r="C53" s="13"/>
      <c r="D53" s="35"/>
      <c r="E53" s="36"/>
      <c r="F53" s="37"/>
      <c r="G53" s="38"/>
      <c r="H53" s="39"/>
      <c r="I53" s="40">
        <f t="shared" si="0"/>
        <v>0</v>
      </c>
    </row>
    <row r="54" spans="1:9" s="12" customFormat="1" ht="12.75" hidden="1">
      <c r="A54" s="34"/>
      <c r="B54" s="13"/>
      <c r="C54" s="13"/>
      <c r="D54" s="35"/>
      <c r="E54" s="36"/>
      <c r="F54" s="37"/>
      <c r="G54" s="38"/>
      <c r="H54" s="39"/>
      <c r="I54" s="40">
        <f t="shared" si="0"/>
        <v>0</v>
      </c>
    </row>
    <row r="55" spans="1:9" s="12" customFormat="1" ht="12.75" hidden="1">
      <c r="A55" s="34"/>
      <c r="B55" s="13"/>
      <c r="C55" s="13"/>
      <c r="D55" s="35"/>
      <c r="E55" s="36"/>
      <c r="F55" s="37"/>
      <c r="G55" s="38"/>
      <c r="H55" s="39"/>
      <c r="I55" s="40">
        <f t="shared" si="0"/>
        <v>0</v>
      </c>
    </row>
    <row r="56" spans="1:9" s="12" customFormat="1" ht="12.75" hidden="1">
      <c r="A56" s="34"/>
      <c r="B56" s="13"/>
      <c r="C56" s="13"/>
      <c r="D56" s="35"/>
      <c r="E56" s="36"/>
      <c r="F56" s="37"/>
      <c r="G56" s="38"/>
      <c r="H56" s="39"/>
      <c r="I56" s="40">
        <f t="shared" si="0"/>
        <v>0</v>
      </c>
    </row>
    <row r="57" spans="1:9" s="12" customFormat="1" ht="12.75" hidden="1">
      <c r="A57" s="34"/>
      <c r="B57" s="13"/>
      <c r="C57" s="13"/>
      <c r="D57" s="35"/>
      <c r="E57" s="36"/>
      <c r="F57" s="37"/>
      <c r="G57" s="38"/>
      <c r="H57" s="39"/>
      <c r="I57" s="40">
        <f t="shared" si="0"/>
        <v>0</v>
      </c>
    </row>
    <row r="58" spans="1:9" s="41" customFormat="1" ht="12.75" hidden="1">
      <c r="A58" s="34"/>
      <c r="B58" s="1"/>
      <c r="C58" s="1"/>
      <c r="D58" s="2"/>
      <c r="E58" s="14"/>
      <c r="F58" s="37"/>
      <c r="G58" s="38"/>
      <c r="H58" s="39"/>
      <c r="I58" s="40">
        <f t="shared" si="0"/>
        <v>0</v>
      </c>
    </row>
    <row r="59" spans="1:9" s="41" customFormat="1" ht="12.75" hidden="1">
      <c r="A59" s="34"/>
      <c r="B59" s="1"/>
      <c r="C59" s="1"/>
      <c r="D59" s="2"/>
      <c r="E59" s="14"/>
      <c r="F59" s="37"/>
      <c r="G59" s="38"/>
      <c r="H59" s="39"/>
      <c r="I59" s="40">
        <f t="shared" si="0"/>
        <v>0</v>
      </c>
    </row>
    <row r="60" spans="1:9" s="41" customFormat="1" ht="12.75" hidden="1">
      <c r="A60" s="34"/>
      <c r="B60" s="1"/>
      <c r="C60" s="1"/>
      <c r="D60" s="2"/>
      <c r="E60" s="14"/>
      <c r="F60" s="37"/>
      <c r="G60" s="38"/>
      <c r="H60" s="39"/>
      <c r="I60" s="40">
        <f t="shared" si="0"/>
        <v>0</v>
      </c>
    </row>
    <row r="61" spans="1:9" s="41" customFormat="1" ht="12.75" hidden="1">
      <c r="A61" s="34"/>
      <c r="B61" s="1"/>
      <c r="C61" s="1"/>
      <c r="D61" s="2"/>
      <c r="E61" s="14"/>
      <c r="F61" s="37"/>
      <c r="G61" s="38"/>
      <c r="H61" s="39"/>
      <c r="I61" s="40">
        <f t="shared" si="0"/>
        <v>0</v>
      </c>
    </row>
    <row r="62" spans="1:9" s="41" customFormat="1" ht="12.75" hidden="1">
      <c r="A62" s="34"/>
      <c r="B62" s="1"/>
      <c r="C62" s="1"/>
      <c r="D62" s="2"/>
      <c r="E62" s="14"/>
      <c r="F62" s="37"/>
      <c r="G62" s="38"/>
      <c r="H62" s="39"/>
      <c r="I62" s="40">
        <f t="shared" si="0"/>
        <v>0</v>
      </c>
    </row>
    <row r="63" spans="1:9" s="41" customFormat="1" ht="12.75" hidden="1">
      <c r="A63" s="34"/>
      <c r="B63" s="1"/>
      <c r="C63" s="1"/>
      <c r="D63" s="2"/>
      <c r="E63" s="14"/>
      <c r="F63" s="37"/>
      <c r="G63" s="38"/>
      <c r="H63" s="39"/>
      <c r="I63" s="40">
        <f t="shared" si="0"/>
        <v>0</v>
      </c>
    </row>
    <row r="64" spans="1:9" s="41" customFormat="1" ht="12.75" hidden="1">
      <c r="A64" s="34"/>
      <c r="B64" s="1"/>
      <c r="C64" s="1"/>
      <c r="D64" s="2"/>
      <c r="E64" s="14"/>
      <c r="F64" s="37"/>
      <c r="G64" s="38"/>
      <c r="H64" s="39"/>
      <c r="I64" s="40">
        <f t="shared" si="0"/>
        <v>0</v>
      </c>
    </row>
    <row r="65" spans="1:9" s="41" customFormat="1" ht="12.75" hidden="1">
      <c r="A65" s="34"/>
      <c r="B65" s="1"/>
      <c r="C65" s="1"/>
      <c r="D65" s="2"/>
      <c r="E65" s="14"/>
      <c r="F65" s="37"/>
      <c r="G65" s="38"/>
      <c r="H65" s="39"/>
      <c r="I65" s="40">
        <f t="shared" si="0"/>
        <v>0</v>
      </c>
    </row>
    <row r="66" spans="1:9" s="41" customFormat="1" ht="12.75" hidden="1">
      <c r="A66" s="34"/>
      <c r="B66" s="1"/>
      <c r="C66" s="1"/>
      <c r="D66" s="2"/>
      <c r="E66" s="14"/>
      <c r="F66" s="37"/>
      <c r="G66" s="38"/>
      <c r="H66" s="39"/>
      <c r="I66" s="40">
        <f t="shared" si="0"/>
        <v>0</v>
      </c>
    </row>
    <row r="67" spans="1:9" s="41" customFormat="1" ht="12.75" hidden="1">
      <c r="A67" s="34"/>
      <c r="B67" s="1"/>
      <c r="C67" s="1"/>
      <c r="D67" s="2"/>
      <c r="E67" s="14"/>
      <c r="F67" s="37"/>
      <c r="G67" s="38"/>
      <c r="H67" s="39"/>
      <c r="I67" s="40">
        <f t="shared" si="0"/>
        <v>0</v>
      </c>
    </row>
    <row r="68" spans="1:9" s="41" customFormat="1" ht="12.75" hidden="1">
      <c r="A68" s="34"/>
      <c r="B68" s="1"/>
      <c r="C68" s="1"/>
      <c r="D68" s="2"/>
      <c r="E68" s="14"/>
      <c r="F68" s="37"/>
      <c r="G68" s="38"/>
      <c r="H68" s="39"/>
      <c r="I68" s="40">
        <f t="shared" si="0"/>
        <v>0</v>
      </c>
    </row>
    <row r="69" spans="1:9" s="41" customFormat="1" ht="12.75" hidden="1">
      <c r="A69" s="34"/>
      <c r="B69" s="1"/>
      <c r="C69" s="1"/>
      <c r="D69" s="2"/>
      <c r="E69" s="14"/>
      <c r="F69" s="37"/>
      <c r="G69" s="38"/>
      <c r="H69" s="39"/>
      <c r="I69" s="40">
        <f t="shared" si="0"/>
        <v>0</v>
      </c>
    </row>
    <row r="70" spans="1:9" s="41" customFormat="1" ht="12.75" hidden="1">
      <c r="A70" s="34"/>
      <c r="B70" s="1"/>
      <c r="C70" s="1"/>
      <c r="D70" s="2"/>
      <c r="E70" s="14"/>
      <c r="F70" s="37"/>
      <c r="G70" s="38"/>
      <c r="H70" s="39"/>
      <c r="I70" s="40">
        <f t="shared" si="0"/>
        <v>0</v>
      </c>
    </row>
    <row r="71" spans="1:9" s="41" customFormat="1" ht="12.75" hidden="1">
      <c r="A71" s="34"/>
      <c r="B71" s="1"/>
      <c r="C71" s="1"/>
      <c r="D71" s="2"/>
      <c r="E71" s="14"/>
      <c r="F71" s="37"/>
      <c r="G71" s="38"/>
      <c r="H71" s="39"/>
      <c r="I71" s="40">
        <f t="shared" si="0"/>
        <v>0</v>
      </c>
    </row>
    <row r="72" spans="1:9" s="41" customFormat="1" ht="12.75" hidden="1">
      <c r="A72" s="34"/>
      <c r="B72" s="1"/>
      <c r="C72" s="1"/>
      <c r="D72" s="2"/>
      <c r="E72" s="14"/>
      <c r="F72" s="37"/>
      <c r="G72" s="38"/>
      <c r="H72" s="39"/>
      <c r="I72" s="40">
        <f t="shared" si="0"/>
        <v>0</v>
      </c>
    </row>
    <row r="73" spans="1:9" s="41" customFormat="1" ht="12.75" hidden="1">
      <c r="A73" s="34"/>
      <c r="B73" s="1"/>
      <c r="C73" s="1"/>
      <c r="D73" s="2"/>
      <c r="E73" s="14"/>
      <c r="F73" s="37"/>
      <c r="G73" s="38"/>
      <c r="H73" s="39"/>
      <c r="I73" s="40">
        <f t="shared" si="0"/>
        <v>0</v>
      </c>
    </row>
    <row r="74" spans="1:9" s="41" customFormat="1" ht="12.75" hidden="1">
      <c r="A74" s="34"/>
      <c r="B74" s="1"/>
      <c r="C74" s="1"/>
      <c r="D74" s="2"/>
      <c r="E74" s="14"/>
      <c r="F74" s="37"/>
      <c r="G74" s="38"/>
      <c r="H74" s="39"/>
      <c r="I74" s="40">
        <f t="shared" si="0"/>
        <v>0</v>
      </c>
    </row>
    <row r="75" spans="1:9" s="41" customFormat="1" ht="12.75" hidden="1">
      <c r="A75" s="34"/>
      <c r="B75" s="1"/>
      <c r="C75" s="1"/>
      <c r="D75" s="2"/>
      <c r="E75" s="14"/>
      <c r="F75" s="37"/>
      <c r="G75" s="38"/>
      <c r="H75" s="39"/>
      <c r="I75" s="40">
        <f t="shared" ref="I75:I93" si="1">H75*E75*(1-G75)</f>
        <v>0</v>
      </c>
    </row>
    <row r="76" spans="1:9" s="41" customFormat="1" ht="12.75" hidden="1">
      <c r="A76" s="34"/>
      <c r="B76" s="1"/>
      <c r="C76" s="1"/>
      <c r="D76" s="2"/>
      <c r="E76" s="14"/>
      <c r="F76" s="37"/>
      <c r="G76" s="38"/>
      <c r="H76" s="39"/>
      <c r="I76" s="40">
        <f t="shared" si="1"/>
        <v>0</v>
      </c>
    </row>
    <row r="77" spans="1:9" s="41" customFormat="1" ht="12.75" hidden="1">
      <c r="A77" s="34"/>
      <c r="B77" s="1"/>
      <c r="C77" s="1"/>
      <c r="D77" s="2"/>
      <c r="E77" s="14"/>
      <c r="F77" s="37"/>
      <c r="G77" s="38"/>
      <c r="H77" s="39"/>
      <c r="I77" s="40">
        <f t="shared" si="1"/>
        <v>0</v>
      </c>
    </row>
    <row r="78" spans="1:9" s="41" customFormat="1" ht="12.75" hidden="1">
      <c r="A78" s="34"/>
      <c r="B78" s="1"/>
      <c r="C78" s="1"/>
      <c r="D78" s="2"/>
      <c r="E78" s="14"/>
      <c r="F78" s="37"/>
      <c r="G78" s="38"/>
      <c r="H78" s="39"/>
      <c r="I78" s="40">
        <f t="shared" si="1"/>
        <v>0</v>
      </c>
    </row>
    <row r="79" spans="1:9" s="41" customFormat="1" ht="12.75" hidden="1">
      <c r="A79" s="34"/>
      <c r="B79" s="1"/>
      <c r="C79" s="1"/>
      <c r="D79" s="2"/>
      <c r="E79" s="14"/>
      <c r="F79" s="37"/>
      <c r="G79" s="38"/>
      <c r="H79" s="39"/>
      <c r="I79" s="40">
        <f t="shared" si="1"/>
        <v>0</v>
      </c>
    </row>
    <row r="80" spans="1:9" s="41" customFormat="1" ht="12.75" hidden="1">
      <c r="A80" s="34"/>
      <c r="B80" s="1"/>
      <c r="C80" s="1"/>
      <c r="D80" s="2"/>
      <c r="E80" s="14"/>
      <c r="F80" s="37"/>
      <c r="G80" s="38"/>
      <c r="H80" s="39"/>
      <c r="I80" s="40">
        <f t="shared" si="1"/>
        <v>0</v>
      </c>
    </row>
    <row r="81" spans="1:9" hidden="1">
      <c r="A81" s="34"/>
      <c r="F81" s="37"/>
      <c r="G81" s="38"/>
      <c r="H81" s="39"/>
      <c r="I81" s="40">
        <f t="shared" si="1"/>
        <v>0</v>
      </c>
    </row>
    <row r="82" spans="1:9" hidden="1">
      <c r="A82" s="34"/>
      <c r="F82" s="37"/>
      <c r="G82" s="38"/>
      <c r="H82" s="39"/>
      <c r="I82" s="40">
        <f t="shared" si="1"/>
        <v>0</v>
      </c>
    </row>
    <row r="83" spans="1:9" hidden="1">
      <c r="A83" s="34"/>
      <c r="F83" s="37"/>
      <c r="G83" s="38"/>
      <c r="H83" s="39"/>
      <c r="I83" s="40">
        <f t="shared" si="1"/>
        <v>0</v>
      </c>
    </row>
    <row r="84" spans="1:9" hidden="1">
      <c r="A84" s="34"/>
      <c r="F84" s="37"/>
      <c r="G84" s="38"/>
      <c r="H84" s="39"/>
      <c r="I84" s="40">
        <f t="shared" si="1"/>
        <v>0</v>
      </c>
    </row>
    <row r="85" spans="1:9" hidden="1">
      <c r="A85" s="34"/>
      <c r="F85" s="37"/>
      <c r="G85" s="38"/>
      <c r="H85" s="39"/>
      <c r="I85" s="40">
        <f t="shared" si="1"/>
        <v>0</v>
      </c>
    </row>
    <row r="86" spans="1:9" hidden="1">
      <c r="A86" s="34"/>
      <c r="F86" s="37"/>
      <c r="G86" s="38"/>
      <c r="H86" s="39"/>
      <c r="I86" s="40">
        <f t="shared" si="1"/>
        <v>0</v>
      </c>
    </row>
    <row r="87" spans="1:9" hidden="1">
      <c r="A87" s="34"/>
      <c r="F87" s="37"/>
      <c r="G87" s="38"/>
      <c r="H87" s="39"/>
      <c r="I87" s="40">
        <f t="shared" si="1"/>
        <v>0</v>
      </c>
    </row>
    <row r="88" spans="1:9" hidden="1">
      <c r="A88" s="34"/>
      <c r="F88" s="37"/>
      <c r="G88" s="38"/>
      <c r="H88" s="39"/>
      <c r="I88" s="40">
        <f t="shared" si="1"/>
        <v>0</v>
      </c>
    </row>
    <row r="89" spans="1:9" hidden="1">
      <c r="A89" s="34"/>
      <c r="F89" s="37"/>
      <c r="G89" s="38"/>
      <c r="H89" s="39"/>
      <c r="I89" s="40">
        <f t="shared" si="1"/>
        <v>0</v>
      </c>
    </row>
    <row r="90" spans="1:9" hidden="1">
      <c r="A90" s="34"/>
      <c r="F90" s="37"/>
      <c r="G90" s="38"/>
      <c r="H90" s="39"/>
      <c r="I90" s="40">
        <f t="shared" si="1"/>
        <v>0</v>
      </c>
    </row>
    <row r="91" spans="1:9" hidden="1">
      <c r="A91" s="34"/>
      <c r="F91" s="37"/>
      <c r="G91" s="38"/>
      <c r="H91" s="39"/>
      <c r="I91" s="40">
        <f t="shared" si="1"/>
        <v>0</v>
      </c>
    </row>
    <row r="92" spans="1:9" hidden="1">
      <c r="A92" s="34"/>
      <c r="F92" s="37"/>
      <c r="G92" s="38"/>
      <c r="H92" s="39"/>
      <c r="I92" s="40">
        <f t="shared" si="1"/>
        <v>0</v>
      </c>
    </row>
    <row r="93" spans="1:9" hidden="1">
      <c r="A93" s="34"/>
      <c r="F93" s="37"/>
      <c r="G93" s="38"/>
      <c r="H93" s="39"/>
      <c r="I93" s="40">
        <f t="shared" si="1"/>
        <v>0</v>
      </c>
    </row>
    <row r="94" spans="1:9" hidden="1">
      <c r="A94" s="106" t="s">
        <v>91</v>
      </c>
    </row>
  </sheetData>
  <sheetProtection formatCells="0" formatRows="0" insertRows="0" deleteRows="0"/>
  <mergeCells count="8">
    <mergeCell ref="A8:B8"/>
    <mergeCell ref="A1:I2"/>
    <mergeCell ref="K1:K7"/>
    <mergeCell ref="A3:B3"/>
    <mergeCell ref="A4:B4"/>
    <mergeCell ref="A5:B5"/>
    <mergeCell ref="A6:B6"/>
    <mergeCell ref="A7:B7"/>
  </mergeCells>
  <conditionalFormatting sqref="A17:I26">
    <cfRule type="notContainsBlanks" dxfId="2" priority="3">
      <formula>LEN(TRIM(A17))&gt;0</formula>
    </cfRule>
  </conditionalFormatting>
  <conditionalFormatting sqref="A17:A1048576">
    <cfRule type="duplicateValues" dxfId="1" priority="2"/>
  </conditionalFormatting>
  <conditionalFormatting sqref="A1:A1048576">
    <cfRule type="duplicateValues" dxfId="0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9212-0270-49F2-ACF0-21CD9D4007DB}">
  <sheetPr>
    <pageSetUpPr fitToPage="1"/>
  </sheetPr>
  <dimension ref="A1:L33"/>
  <sheetViews>
    <sheetView view="pageBreakPreview" zoomScale="60" zoomScaleNormal="100" workbookViewId="0">
      <selection activeCell="L28" sqref="L28"/>
    </sheetView>
  </sheetViews>
  <sheetFormatPr defaultRowHeight="15"/>
  <cols>
    <col min="1" max="1" width="14.109375" style="384" customWidth="1"/>
    <col min="2" max="2" width="7.5546875" style="298" customWidth="1"/>
    <col min="3" max="3" width="33.21875" style="315" customWidth="1"/>
    <col min="4" max="4" width="18.77734375" style="298" bestFit="1" customWidth="1"/>
    <col min="5" max="5" width="8.88671875" style="298"/>
    <col min="6" max="6" width="9.109375" style="298" bestFit="1" customWidth="1"/>
    <col min="7" max="7" width="13.5546875" style="315" customWidth="1"/>
    <col min="8" max="8" width="7.5546875" style="316" customWidth="1"/>
    <col min="9" max="9" width="9.88671875" style="315" customWidth="1"/>
    <col min="10" max="10" width="9.109375" style="298" customWidth="1"/>
    <col min="11" max="11" width="9.88671875" style="298" customWidth="1"/>
    <col min="12" max="12" width="13" style="385" bestFit="1" customWidth="1"/>
    <col min="13" max="13" width="11.109375" style="298" customWidth="1"/>
    <col min="14" max="16384" width="8.88671875" style="298"/>
  </cols>
  <sheetData>
    <row r="1" spans="1:12" ht="26.25">
      <c r="A1" s="292"/>
      <c r="B1" s="293" t="s">
        <v>439</v>
      </c>
      <c r="C1" s="294"/>
      <c r="D1" s="294"/>
      <c r="E1" s="295"/>
      <c r="F1" s="296"/>
      <c r="G1" s="294"/>
      <c r="H1" s="295"/>
      <c r="I1" s="294"/>
      <c r="J1" s="296"/>
      <c r="K1" s="296"/>
      <c r="L1" s="297"/>
    </row>
    <row r="2" spans="1:12" ht="23.25">
      <c r="A2" s="299"/>
      <c r="B2" s="300"/>
      <c r="C2" s="301"/>
      <c r="D2" s="300"/>
      <c r="E2" s="302" t="s">
        <v>440</v>
      </c>
      <c r="F2" s="300"/>
      <c r="G2" s="301"/>
      <c r="H2" s="303"/>
      <c r="I2" s="301"/>
      <c r="J2" s="304"/>
      <c r="K2" s="300"/>
      <c r="L2" s="305"/>
    </row>
    <row r="3" spans="1:12">
      <c r="A3" s="578"/>
      <c r="B3" s="579"/>
      <c r="C3" s="306"/>
      <c r="D3" s="306"/>
      <c r="E3" s="307"/>
      <c r="F3" s="306"/>
      <c r="G3" s="306"/>
      <c r="H3" s="307"/>
      <c r="I3" s="306"/>
      <c r="J3" s="308"/>
      <c r="K3" s="307"/>
      <c r="L3" s="309"/>
    </row>
    <row r="4" spans="1:12" ht="15.4" customHeight="1">
      <c r="A4" s="576" t="s">
        <v>7</v>
      </c>
      <c r="B4" s="577"/>
      <c r="C4" s="310"/>
      <c r="D4" s="306"/>
      <c r="E4" s="311"/>
      <c r="F4" s="311"/>
      <c r="G4" s="311"/>
      <c r="H4" s="312"/>
      <c r="I4" s="311"/>
      <c r="J4" s="313"/>
      <c r="K4" s="311"/>
      <c r="L4" s="309"/>
    </row>
    <row r="5" spans="1:12" ht="15.75">
      <c r="A5" s="576" t="s">
        <v>441</v>
      </c>
      <c r="B5" s="577"/>
      <c r="C5" s="310"/>
      <c r="D5" s="306"/>
      <c r="E5" s="311"/>
      <c r="F5" s="311"/>
      <c r="G5" s="311"/>
      <c r="H5" s="312"/>
      <c r="I5" s="311"/>
      <c r="J5" s="313"/>
      <c r="K5" s="311"/>
      <c r="L5" s="309"/>
    </row>
    <row r="6" spans="1:12" ht="15.75">
      <c r="A6" s="576" t="s">
        <v>13</v>
      </c>
      <c r="B6" s="577"/>
      <c r="C6" s="310"/>
      <c r="D6" s="306"/>
      <c r="E6" s="311"/>
      <c r="F6" s="311"/>
      <c r="G6" s="311"/>
      <c r="H6" s="312"/>
      <c r="I6" s="311"/>
      <c r="J6" s="313"/>
      <c r="K6" s="311"/>
      <c r="L6" s="309"/>
    </row>
    <row r="7" spans="1:12" ht="15.75">
      <c r="A7" s="576" t="s">
        <v>442</v>
      </c>
      <c r="B7" s="577"/>
      <c r="C7" s="310"/>
      <c r="D7" s="306"/>
      <c r="E7" s="311"/>
      <c r="F7" s="311"/>
      <c r="G7" s="311"/>
      <c r="H7" s="312"/>
      <c r="I7" s="311"/>
      <c r="J7" s="313"/>
      <c r="K7" s="311"/>
      <c r="L7" s="309"/>
    </row>
    <row r="8" spans="1:12" ht="15.75">
      <c r="A8" s="576" t="s">
        <v>8</v>
      </c>
      <c r="B8" s="577"/>
      <c r="C8" s="310"/>
      <c r="D8" s="306"/>
      <c r="E8" s="314"/>
      <c r="J8" s="308"/>
      <c r="K8" s="307"/>
      <c r="L8" s="309"/>
    </row>
    <row r="9" spans="1:12">
      <c r="A9" s="317"/>
      <c r="B9" s="318" t="s">
        <v>443</v>
      </c>
      <c r="C9" s="319"/>
      <c r="D9" s="320"/>
      <c r="E9" s="321"/>
      <c r="F9" s="306"/>
      <c r="G9" s="322" t="s">
        <v>444</v>
      </c>
      <c r="H9" s="307"/>
      <c r="I9" s="306"/>
      <c r="J9" s="323"/>
      <c r="K9" s="321"/>
      <c r="L9" s="309"/>
    </row>
    <row r="10" spans="1:12">
      <c r="A10" s="317"/>
      <c r="B10" s="318" t="s">
        <v>21</v>
      </c>
      <c r="C10" s="319"/>
      <c r="D10" s="320"/>
      <c r="E10" s="321"/>
      <c r="F10" s="320"/>
      <c r="G10" s="324"/>
      <c r="H10" s="321"/>
      <c r="I10" s="321"/>
      <c r="J10" s="323"/>
      <c r="K10" s="321"/>
      <c r="L10" s="309"/>
    </row>
    <row r="11" spans="1:12" ht="15.75" thickBot="1">
      <c r="A11" s="325"/>
      <c r="B11" s="326" t="s">
        <v>9</v>
      </c>
      <c r="C11" s="319"/>
      <c r="D11" s="327"/>
      <c r="E11" s="328"/>
      <c r="F11" s="327"/>
      <c r="G11" s="329"/>
      <c r="H11" s="328"/>
      <c r="I11" s="328"/>
      <c r="J11" s="330"/>
      <c r="K11" s="328"/>
      <c r="L11" s="331"/>
    </row>
    <row r="12" spans="1:12" ht="30">
      <c r="A12" s="332" t="s">
        <v>79</v>
      </c>
      <c r="B12" s="333" t="s">
        <v>445</v>
      </c>
      <c r="C12" s="333" t="s">
        <v>446</v>
      </c>
      <c r="D12" s="333" t="s">
        <v>447</v>
      </c>
      <c r="E12" s="334" t="s">
        <v>448</v>
      </c>
      <c r="F12" s="333" t="s">
        <v>449</v>
      </c>
      <c r="G12" s="333" t="s">
        <v>450</v>
      </c>
      <c r="H12" s="334" t="s">
        <v>451</v>
      </c>
      <c r="I12" s="335" t="s">
        <v>93</v>
      </c>
      <c r="J12" s="336" t="s">
        <v>452</v>
      </c>
      <c r="K12" s="337" t="s">
        <v>453</v>
      </c>
      <c r="L12" s="338" t="s">
        <v>454</v>
      </c>
    </row>
    <row r="13" spans="1:12">
      <c r="A13" s="339"/>
      <c r="B13" s="340"/>
      <c r="C13" s="341" t="s">
        <v>455</v>
      </c>
      <c r="D13" s="342"/>
      <c r="E13" s="343"/>
      <c r="F13" s="342"/>
      <c r="G13" s="342"/>
      <c r="H13" s="344"/>
      <c r="I13" s="345"/>
      <c r="J13" s="346"/>
      <c r="K13" s="347"/>
      <c r="L13" s="348"/>
    </row>
    <row r="14" spans="1:12" ht="31.5">
      <c r="A14" s="349"/>
      <c r="B14" s="350"/>
      <c r="C14" s="351" t="s">
        <v>456</v>
      </c>
      <c r="D14" s="352"/>
      <c r="E14" s="353"/>
      <c r="F14" s="354"/>
      <c r="G14" s="355"/>
      <c r="H14" s="356"/>
      <c r="I14" s="357"/>
      <c r="J14" s="358"/>
      <c r="K14" s="359"/>
      <c r="L14" s="360"/>
    </row>
    <row r="15" spans="1:12" ht="15.75">
      <c r="A15" s="361" t="s">
        <v>457</v>
      </c>
      <c r="B15" s="362"/>
      <c r="C15" s="363" t="s">
        <v>458</v>
      </c>
      <c r="D15" s="364"/>
      <c r="E15" s="365">
        <v>29.99</v>
      </c>
      <c r="F15" s="366" t="s">
        <v>229</v>
      </c>
      <c r="G15" s="364" t="s">
        <v>459</v>
      </c>
      <c r="H15" s="367">
        <v>20.99</v>
      </c>
      <c r="I15" s="368">
        <v>0.55000000000000004</v>
      </c>
      <c r="J15" s="369">
        <v>44805</v>
      </c>
      <c r="K15" s="369">
        <v>44926</v>
      </c>
      <c r="L15" s="370" t="s">
        <v>460</v>
      </c>
    </row>
    <row r="16" spans="1:12" ht="15.75">
      <c r="A16" s="361" t="s">
        <v>461</v>
      </c>
      <c r="B16" s="362"/>
      <c r="C16" s="363" t="s">
        <v>462</v>
      </c>
      <c r="D16" s="364"/>
      <c r="E16" s="365">
        <v>29.99</v>
      </c>
      <c r="F16" s="366" t="s">
        <v>229</v>
      </c>
      <c r="G16" s="364" t="s">
        <v>459</v>
      </c>
      <c r="H16" s="367">
        <v>20.99</v>
      </c>
      <c r="I16" s="368">
        <v>0.55000000000000004</v>
      </c>
      <c r="J16" s="369">
        <v>44805</v>
      </c>
      <c r="K16" s="369">
        <v>44926</v>
      </c>
      <c r="L16" s="370" t="s">
        <v>460</v>
      </c>
    </row>
    <row r="17" spans="1:12" ht="15.75">
      <c r="A17" s="361">
        <v>9781414302041</v>
      </c>
      <c r="B17" s="362"/>
      <c r="C17" s="363" t="s">
        <v>463</v>
      </c>
      <c r="D17" s="364"/>
      <c r="E17" s="365">
        <v>18.989999999999998</v>
      </c>
      <c r="F17" s="366" t="s">
        <v>228</v>
      </c>
      <c r="G17" s="364" t="s">
        <v>459</v>
      </c>
      <c r="H17" s="367">
        <v>13.29</v>
      </c>
      <c r="I17" s="368">
        <v>0.55000000000000004</v>
      </c>
      <c r="J17" s="369">
        <v>44805</v>
      </c>
      <c r="K17" s="369">
        <v>44926</v>
      </c>
      <c r="L17" s="370" t="s">
        <v>460</v>
      </c>
    </row>
    <row r="18" spans="1:12" ht="15.75">
      <c r="A18" s="361">
        <v>9781496443694</v>
      </c>
      <c r="B18" s="362"/>
      <c r="C18" s="363" t="s">
        <v>464</v>
      </c>
      <c r="D18" s="364"/>
      <c r="E18" s="365">
        <v>18.989999999999998</v>
      </c>
      <c r="F18" s="366" t="s">
        <v>228</v>
      </c>
      <c r="G18" s="364" t="s">
        <v>459</v>
      </c>
      <c r="H18" s="367">
        <v>13.29</v>
      </c>
      <c r="I18" s="368">
        <v>0.55000000000000004</v>
      </c>
      <c r="J18" s="369">
        <v>44805</v>
      </c>
      <c r="K18" s="369">
        <v>44926</v>
      </c>
      <c r="L18" s="371" t="s">
        <v>460</v>
      </c>
    </row>
    <row r="19" spans="1:12" ht="15.75">
      <c r="A19" s="372"/>
      <c r="B19" s="373"/>
      <c r="C19" s="374" t="s">
        <v>465</v>
      </c>
      <c r="D19" s="375"/>
      <c r="E19" s="376"/>
      <c r="F19" s="373"/>
      <c r="G19" s="375"/>
      <c r="H19" s="377"/>
      <c r="I19" s="375"/>
      <c r="J19" s="373"/>
      <c r="K19" s="373"/>
      <c r="L19" s="378"/>
    </row>
    <row r="20" spans="1:12" ht="15.75">
      <c r="A20" s="379"/>
      <c r="B20" s="380"/>
      <c r="C20" s="381"/>
      <c r="D20" s="381"/>
      <c r="E20" s="382"/>
      <c r="F20" s="380"/>
      <c r="G20" s="381"/>
      <c r="H20" s="382"/>
      <c r="I20" s="381"/>
      <c r="J20" s="380"/>
      <c r="K20" s="380"/>
      <c r="L20" s="383"/>
    </row>
    <row r="21" spans="1:12" ht="15.75">
      <c r="A21" s="379"/>
      <c r="B21" s="380"/>
      <c r="C21" s="381"/>
      <c r="D21" s="381"/>
      <c r="E21" s="382"/>
      <c r="F21" s="380"/>
      <c r="G21" s="381"/>
      <c r="H21" s="382"/>
      <c r="I21" s="381"/>
      <c r="J21" s="380"/>
      <c r="K21" s="380"/>
      <c r="L21" s="383"/>
    </row>
    <row r="22" spans="1:12" ht="15.75">
      <c r="A22" s="379"/>
      <c r="B22" s="380"/>
      <c r="C22" s="381"/>
      <c r="D22" s="380"/>
      <c r="E22" s="380"/>
      <c r="F22" s="380"/>
      <c r="G22" s="381"/>
      <c r="H22" s="382"/>
      <c r="I22" s="381"/>
      <c r="J22" s="380"/>
      <c r="K22" s="380"/>
      <c r="L22" s="383"/>
    </row>
    <row r="23" spans="1:12" ht="15.75">
      <c r="A23" s="379"/>
      <c r="B23" s="380"/>
      <c r="C23" s="381"/>
      <c r="D23" s="381"/>
      <c r="E23" s="382"/>
      <c r="F23" s="380"/>
      <c r="G23" s="381"/>
      <c r="H23" s="382"/>
      <c r="I23" s="381"/>
      <c r="J23" s="380"/>
      <c r="K23" s="380"/>
      <c r="L23" s="383"/>
    </row>
    <row r="24" spans="1:12" ht="15.75">
      <c r="A24" s="379"/>
      <c r="B24" s="380"/>
      <c r="C24" s="381"/>
      <c r="D24" s="381"/>
      <c r="E24" s="382"/>
      <c r="F24" s="380"/>
      <c r="G24" s="381"/>
      <c r="H24" s="382"/>
      <c r="I24" s="381"/>
      <c r="J24" s="380"/>
      <c r="K24" s="380"/>
      <c r="L24" s="383"/>
    </row>
    <row r="25" spans="1:12" ht="15.75">
      <c r="A25" s="379"/>
      <c r="B25" s="380"/>
      <c r="C25" s="381"/>
      <c r="D25" s="380"/>
      <c r="E25" s="380"/>
      <c r="F25" s="380"/>
      <c r="G25" s="381"/>
      <c r="H25" s="382"/>
      <c r="I25" s="381"/>
      <c r="J25" s="380"/>
      <c r="K25" s="380"/>
      <c r="L25" s="383"/>
    </row>
    <row r="26" spans="1:12" ht="15.75">
      <c r="A26" s="379"/>
      <c r="B26" s="380"/>
      <c r="C26" s="381"/>
      <c r="D26" s="380"/>
      <c r="E26" s="380"/>
      <c r="F26" s="380"/>
      <c r="G26" s="381"/>
      <c r="H26" s="382"/>
      <c r="I26" s="381"/>
      <c r="J26" s="380"/>
      <c r="K26" s="380"/>
      <c r="L26" s="383"/>
    </row>
    <row r="27" spans="1:12" ht="15.75">
      <c r="A27" s="379"/>
      <c r="B27" s="380"/>
      <c r="C27" s="381"/>
      <c r="D27" s="380"/>
      <c r="E27" s="380"/>
      <c r="F27" s="380"/>
      <c r="G27" s="381"/>
      <c r="H27" s="382"/>
      <c r="I27" s="381"/>
      <c r="J27" s="380"/>
      <c r="K27" s="380"/>
      <c r="L27" s="383"/>
    </row>
    <row r="28" spans="1:12" ht="15.75">
      <c r="A28" s="379"/>
      <c r="B28" s="380"/>
      <c r="C28" s="381"/>
      <c r="D28" s="380"/>
      <c r="E28" s="380"/>
      <c r="F28" s="380"/>
      <c r="G28" s="381"/>
      <c r="H28" s="382"/>
      <c r="I28" s="381"/>
      <c r="J28" s="380"/>
      <c r="K28" s="380"/>
      <c r="L28" s="383"/>
    </row>
    <row r="29" spans="1:12" ht="15.75">
      <c r="A29" s="379"/>
      <c r="B29" s="380"/>
      <c r="C29" s="381"/>
      <c r="D29" s="380"/>
      <c r="E29" s="380"/>
      <c r="F29" s="380"/>
      <c r="G29" s="381"/>
      <c r="H29" s="382"/>
      <c r="I29" s="381"/>
      <c r="J29" s="380"/>
      <c r="K29" s="380"/>
      <c r="L29" s="383"/>
    </row>
    <row r="30" spans="1:12" ht="15.75">
      <c r="A30" s="379"/>
      <c r="B30" s="380"/>
      <c r="C30" s="381"/>
      <c r="D30" s="380"/>
      <c r="E30" s="380"/>
      <c r="F30" s="380"/>
      <c r="G30" s="381"/>
      <c r="H30" s="382"/>
      <c r="I30" s="381"/>
      <c r="J30" s="380"/>
      <c r="K30" s="380"/>
      <c r="L30" s="383"/>
    </row>
    <row r="31" spans="1:12" ht="15.75">
      <c r="A31" s="379"/>
      <c r="B31" s="380"/>
      <c r="C31" s="381"/>
      <c r="D31" s="380"/>
      <c r="E31" s="380"/>
      <c r="F31" s="380"/>
      <c r="G31" s="381"/>
      <c r="H31" s="382"/>
      <c r="I31" s="381"/>
      <c r="J31" s="380"/>
      <c r="K31" s="380"/>
      <c r="L31" s="383"/>
    </row>
    <row r="32" spans="1:12" ht="15.75">
      <c r="A32" s="379"/>
      <c r="B32" s="380"/>
      <c r="C32" s="381"/>
      <c r="D32" s="380"/>
      <c r="E32" s="380"/>
      <c r="F32" s="380"/>
      <c r="G32" s="381"/>
      <c r="H32" s="382"/>
      <c r="I32" s="381"/>
      <c r="J32" s="380"/>
      <c r="K32" s="380"/>
      <c r="L32" s="383"/>
    </row>
    <row r="33" spans="1:12" ht="15.75">
      <c r="A33" s="379"/>
      <c r="B33" s="380"/>
      <c r="C33" s="381"/>
      <c r="D33" s="380"/>
      <c r="E33" s="380"/>
      <c r="F33" s="380"/>
      <c r="G33" s="381"/>
      <c r="H33" s="382"/>
      <c r="I33" s="381"/>
      <c r="J33" s="380"/>
      <c r="K33" s="380"/>
      <c r="L33" s="383"/>
    </row>
  </sheetData>
  <autoFilter ref="A12:L13" xr:uid="{07185BBE-964A-4240-A4EF-668C08852715}"/>
  <mergeCells count="6">
    <mergeCell ref="A8:B8"/>
    <mergeCell ref="A3:B3"/>
    <mergeCell ref="A4:B4"/>
    <mergeCell ref="A5:B5"/>
    <mergeCell ref="A6:B6"/>
    <mergeCell ref="A7:B7"/>
  </mergeCells>
  <pageMargins left="0.25" right="0.25" top="0.3" bottom="0.75" header="0.3" footer="0.3"/>
  <pageSetup scale="7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6FCE-AED1-4A93-B249-5DA5473D1832}">
  <dimension ref="A1:Q33"/>
  <sheetViews>
    <sheetView showGridLines="0" tabSelected="1" zoomScaleNormal="100" workbookViewId="0">
      <selection activeCell="B20" sqref="B20"/>
    </sheetView>
  </sheetViews>
  <sheetFormatPr defaultRowHeight="15"/>
  <cols>
    <col min="1" max="1" width="12.44140625" style="3" customWidth="1"/>
    <col min="2" max="2" width="27.109375" style="1" customWidth="1"/>
    <col min="3" max="3" width="15.6640625" style="1" customWidth="1"/>
    <col min="4" max="4" width="8.77734375" style="2" customWidth="1"/>
    <col min="5" max="5" width="8.77734375" style="14" customWidth="1"/>
    <col min="6" max="6" width="8.77734375" style="16" customWidth="1"/>
    <col min="7" max="7" width="8.88671875" style="4"/>
    <col min="8" max="8" width="8.109375" style="24" customWidth="1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86" t="s">
        <v>42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488" t="s">
        <v>43</v>
      </c>
      <c r="B4" s="489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488" t="s">
        <v>44</v>
      </c>
      <c r="B5" s="489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488" t="s">
        <v>45</v>
      </c>
      <c r="B6" s="489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490" t="s">
        <v>202</v>
      </c>
      <c r="B7" s="489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484"/>
      <c r="B8" s="485"/>
      <c r="C8" s="6"/>
      <c r="D8" s="7"/>
      <c r="E8" s="17"/>
      <c r="I8" s="4"/>
      <c r="K8" s="69"/>
    </row>
    <row r="9" spans="1:14" ht="24" customHeight="1" thickTop="1" thickBot="1">
      <c r="A9" s="8"/>
      <c r="B9" s="6"/>
      <c r="C9" s="6"/>
      <c r="D9" s="7"/>
      <c r="E9" s="17"/>
      <c r="K9" s="69"/>
    </row>
    <row r="10" spans="1:14" ht="15" customHeight="1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69"/>
    </row>
    <row r="11" spans="1:14" ht="15" customHeight="1">
      <c r="A11" s="86" t="s">
        <v>88</v>
      </c>
      <c r="B11" s="77" t="s">
        <v>119</v>
      </c>
      <c r="C11" s="13"/>
      <c r="D11" s="83" t="s">
        <v>86</v>
      </c>
      <c r="E11" s="84"/>
      <c r="F11" s="13"/>
      <c r="G11" s="72"/>
      <c r="H11" s="135" t="s">
        <v>4</v>
      </c>
      <c r="I11" s="136" t="s">
        <v>4</v>
      </c>
      <c r="J11" s="11"/>
      <c r="K11" s="69"/>
    </row>
    <row r="12" spans="1:14" ht="24" customHeight="1">
      <c r="A12" s="92" t="s">
        <v>136</v>
      </c>
      <c r="B12" s="482" t="s">
        <v>143</v>
      </c>
      <c r="C12" s="483"/>
      <c r="D12" s="89" t="s">
        <v>65</v>
      </c>
      <c r="E12" s="13"/>
      <c r="F12" s="13"/>
      <c r="G12" s="72"/>
      <c r="H12" s="137" t="s">
        <v>6</v>
      </c>
      <c r="I12" s="138" t="s">
        <v>5</v>
      </c>
      <c r="J12" s="11"/>
      <c r="K12" s="69"/>
    </row>
    <row r="13" spans="1:14" ht="15" customHeight="1">
      <c r="A13" s="86" t="s">
        <v>97</v>
      </c>
      <c r="B13" s="85">
        <v>100</v>
      </c>
      <c r="C13" s="13"/>
      <c r="D13" s="142" t="s">
        <v>87</v>
      </c>
      <c r="E13" s="13"/>
      <c r="F13" s="13"/>
      <c r="G13" s="72"/>
      <c r="H13" s="137"/>
      <c r="I13" s="141"/>
      <c r="J13" s="11"/>
      <c r="K13" s="69"/>
    </row>
    <row r="14" spans="1:14" ht="15" customHeight="1">
      <c r="A14" s="86" t="s">
        <v>89</v>
      </c>
      <c r="B14" s="85" t="s">
        <v>96</v>
      </c>
      <c r="C14" s="13"/>
      <c r="D14" s="83" t="s">
        <v>72</v>
      </c>
      <c r="E14" s="84"/>
      <c r="F14" s="13"/>
      <c r="G14" s="72"/>
      <c r="H14" s="88">
        <f>SUM(H16:H30)</f>
        <v>0</v>
      </c>
      <c r="I14" s="127">
        <f>SUM(I16:I30)</f>
        <v>0</v>
      </c>
      <c r="J14" s="11"/>
      <c r="K14" s="69"/>
    </row>
    <row r="15" spans="1:14" ht="15" customHeight="1" thickBot="1">
      <c r="A15" s="87" t="s">
        <v>98</v>
      </c>
      <c r="B15" s="79" t="s">
        <v>95</v>
      </c>
      <c r="C15" s="73"/>
      <c r="D15" s="90" t="s">
        <v>73</v>
      </c>
      <c r="E15" s="73"/>
      <c r="F15" s="73"/>
      <c r="G15" s="74"/>
      <c r="H15" s="124"/>
      <c r="I15" s="128"/>
      <c r="J15" s="11"/>
      <c r="K15" s="6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9"/>
    </row>
    <row r="17" spans="1:17" s="12" customFormat="1" ht="12.75">
      <c r="A17" s="212">
        <v>9781087756714</v>
      </c>
      <c r="B17" s="211" t="s">
        <v>263</v>
      </c>
      <c r="C17" s="211" t="s">
        <v>270</v>
      </c>
      <c r="D17" s="186" t="s">
        <v>229</v>
      </c>
      <c r="E17" s="188">
        <v>12.99</v>
      </c>
      <c r="F17" s="188">
        <v>9.09</v>
      </c>
      <c r="G17" s="47">
        <v>0.57999999999999996</v>
      </c>
      <c r="H17" s="32"/>
      <c r="I17" s="33">
        <f>H17*E17*(1-G17)</f>
        <v>0</v>
      </c>
      <c r="K17" s="49"/>
      <c r="L17" s="16"/>
    </row>
    <row r="18" spans="1:17" s="12" customFormat="1" ht="12.75">
      <c r="A18" s="212">
        <v>9781087756707</v>
      </c>
      <c r="B18" s="211" t="s">
        <v>264</v>
      </c>
      <c r="C18" s="211" t="s">
        <v>271</v>
      </c>
      <c r="D18" s="186" t="s">
        <v>229</v>
      </c>
      <c r="E18" s="188">
        <v>14.99</v>
      </c>
      <c r="F18" s="188">
        <v>10.49</v>
      </c>
      <c r="G18" s="31">
        <v>0.57999999999999996</v>
      </c>
      <c r="H18" s="32"/>
      <c r="I18" s="33">
        <f t="shared" ref="I18:I30" si="0">H18*E18*(1-G18)</f>
        <v>0</v>
      </c>
      <c r="K18" s="49"/>
    </row>
    <row r="19" spans="1:17" s="12" customFormat="1" ht="29.25" customHeight="1">
      <c r="A19" s="212">
        <v>9781087765693</v>
      </c>
      <c r="B19" s="211" t="s">
        <v>233</v>
      </c>
      <c r="C19" s="211"/>
      <c r="D19" s="186" t="s">
        <v>229</v>
      </c>
      <c r="E19" s="188">
        <v>49.99</v>
      </c>
      <c r="F19" s="188">
        <v>34.99</v>
      </c>
      <c r="G19" s="31">
        <v>0.6</v>
      </c>
      <c r="H19" s="32"/>
      <c r="I19" s="33">
        <f t="shared" si="0"/>
        <v>0</v>
      </c>
      <c r="K19" s="49"/>
    </row>
    <row r="20" spans="1:17" s="12" customFormat="1" ht="24" customHeight="1">
      <c r="A20" s="212">
        <v>9781087765587</v>
      </c>
      <c r="B20" s="211" t="s">
        <v>230</v>
      </c>
      <c r="C20" s="211"/>
      <c r="D20" s="186" t="s">
        <v>197</v>
      </c>
      <c r="E20" s="188">
        <v>69.989999999999995</v>
      </c>
      <c r="F20" s="188">
        <v>48.99</v>
      </c>
      <c r="G20" s="31">
        <v>0.6</v>
      </c>
      <c r="H20" s="32"/>
      <c r="I20" s="33">
        <f t="shared" si="0"/>
        <v>0</v>
      </c>
      <c r="K20" s="48"/>
    </row>
    <row r="21" spans="1:17" s="12" customFormat="1" ht="24" customHeight="1">
      <c r="A21" s="212">
        <v>9781087714189</v>
      </c>
      <c r="B21" s="211" t="s">
        <v>231</v>
      </c>
      <c r="C21" s="211"/>
      <c r="D21" s="186" t="s">
        <v>197</v>
      </c>
      <c r="E21" s="188">
        <v>69.989999999999995</v>
      </c>
      <c r="F21" s="188">
        <v>48.99</v>
      </c>
      <c r="G21" s="31">
        <v>0.6</v>
      </c>
      <c r="H21" s="32"/>
      <c r="I21" s="33">
        <f t="shared" si="0"/>
        <v>0</v>
      </c>
      <c r="K21" s="48"/>
    </row>
    <row r="22" spans="1:17" s="12" customFormat="1" ht="24" customHeight="1">
      <c r="A22" s="212">
        <v>9781087765563</v>
      </c>
      <c r="B22" s="211" t="s">
        <v>232</v>
      </c>
      <c r="C22" s="211"/>
      <c r="D22" s="186" t="s">
        <v>197</v>
      </c>
      <c r="E22" s="188">
        <v>69.989999999999995</v>
      </c>
      <c r="F22" s="188">
        <v>48.99</v>
      </c>
      <c r="G22" s="31">
        <v>0.6</v>
      </c>
      <c r="H22" s="32"/>
      <c r="I22" s="33">
        <f t="shared" si="0"/>
        <v>0</v>
      </c>
      <c r="K22" s="48"/>
    </row>
    <row r="23" spans="1:17" s="12" customFormat="1" ht="24" customHeight="1">
      <c r="A23" s="212">
        <v>9781087741680</v>
      </c>
      <c r="B23" s="211" t="s">
        <v>234</v>
      </c>
      <c r="C23" s="211" t="s">
        <v>235</v>
      </c>
      <c r="D23" s="186" t="s">
        <v>228</v>
      </c>
      <c r="E23" s="188">
        <v>21.99</v>
      </c>
      <c r="F23" s="188"/>
      <c r="G23" s="31">
        <v>0.57999999999999996</v>
      </c>
      <c r="H23" s="32"/>
      <c r="I23" s="33">
        <f t="shared" si="0"/>
        <v>0</v>
      </c>
    </row>
    <row r="24" spans="1:17" s="12" customFormat="1" ht="24" customHeight="1">
      <c r="A24" s="212">
        <v>9781087753676</v>
      </c>
      <c r="B24" s="211" t="s">
        <v>265</v>
      </c>
      <c r="C24" s="211" t="s">
        <v>272</v>
      </c>
      <c r="D24" s="186" t="s">
        <v>229</v>
      </c>
      <c r="E24" s="188">
        <v>22.99</v>
      </c>
      <c r="F24" s="188">
        <v>16.09</v>
      </c>
      <c r="G24" s="31">
        <v>0.57999999999999996</v>
      </c>
      <c r="H24" s="32"/>
      <c r="I24" s="33">
        <f t="shared" si="0"/>
        <v>0</v>
      </c>
    </row>
    <row r="25" spans="1:17" s="12" customFormat="1" ht="16.5" customHeight="1">
      <c r="A25" s="212">
        <v>9781433648731</v>
      </c>
      <c r="B25" s="211" t="s">
        <v>266</v>
      </c>
      <c r="C25" s="211"/>
      <c r="D25" s="186" t="s">
        <v>197</v>
      </c>
      <c r="E25" s="188">
        <v>39.99</v>
      </c>
      <c r="F25" s="188">
        <v>27.99</v>
      </c>
      <c r="G25" s="31">
        <v>0.6</v>
      </c>
      <c r="H25" s="32"/>
      <c r="I25" s="33">
        <f t="shared" si="0"/>
        <v>0</v>
      </c>
    </row>
    <row r="26" spans="1:17" s="12" customFormat="1" ht="16.5" customHeight="1">
      <c r="A26" s="212">
        <v>9781535989855</v>
      </c>
      <c r="B26" s="211" t="s">
        <v>267</v>
      </c>
      <c r="C26" s="211"/>
      <c r="D26" s="186" t="s">
        <v>197</v>
      </c>
      <c r="E26" s="188">
        <v>39.99</v>
      </c>
      <c r="F26" s="188">
        <v>27.99</v>
      </c>
      <c r="G26" s="31">
        <v>0.6</v>
      </c>
      <c r="H26" s="32"/>
      <c r="I26" s="33">
        <f t="shared" si="0"/>
        <v>0</v>
      </c>
    </row>
    <row r="27" spans="1:17" s="12" customFormat="1" ht="12.75">
      <c r="A27" s="212">
        <v>9781087767833</v>
      </c>
      <c r="B27" s="211" t="s">
        <v>268</v>
      </c>
      <c r="C27" s="211"/>
      <c r="D27" s="186" t="s">
        <v>197</v>
      </c>
      <c r="E27" s="188">
        <v>24.99</v>
      </c>
      <c r="F27" s="188">
        <v>17.489999999999998</v>
      </c>
      <c r="G27" s="31">
        <v>0.6</v>
      </c>
      <c r="H27" s="32"/>
      <c r="I27" s="33">
        <f t="shared" si="0"/>
        <v>0</v>
      </c>
    </row>
    <row r="28" spans="1:17" s="12" customFormat="1" ht="12.75">
      <c r="A28" s="212">
        <v>9781087767840</v>
      </c>
      <c r="B28" s="211" t="s">
        <v>269</v>
      </c>
      <c r="C28" s="211"/>
      <c r="D28" s="186" t="s">
        <v>197</v>
      </c>
      <c r="E28" s="188">
        <v>24.99</v>
      </c>
      <c r="F28" s="188">
        <v>17.489999999999998</v>
      </c>
      <c r="G28" s="31">
        <v>0.6</v>
      </c>
      <c r="H28" s="32"/>
      <c r="I28" s="33">
        <f t="shared" si="0"/>
        <v>0</v>
      </c>
      <c r="L28" s="68"/>
      <c r="N28" s="68"/>
      <c r="O28" s="68"/>
      <c r="P28" s="68"/>
      <c r="Q28" s="68"/>
    </row>
    <row r="29" spans="1:17" s="12" customFormat="1" ht="12.75" customHeight="1">
      <c r="A29" s="212">
        <v>9781087750309</v>
      </c>
      <c r="B29" s="211" t="s">
        <v>273</v>
      </c>
      <c r="C29" s="211"/>
      <c r="D29" s="186" t="s">
        <v>197</v>
      </c>
      <c r="E29" s="188">
        <v>49.99</v>
      </c>
      <c r="F29" s="188">
        <v>34.99</v>
      </c>
      <c r="G29" s="31">
        <v>0.6</v>
      </c>
      <c r="H29" s="32"/>
      <c r="I29" s="33">
        <f t="shared" si="0"/>
        <v>0</v>
      </c>
      <c r="K29" s="69"/>
    </row>
    <row r="30" spans="1:17" s="12" customFormat="1" ht="12.75" customHeight="1">
      <c r="A30" s="212">
        <v>9781087750316</v>
      </c>
      <c r="B30" s="211" t="s">
        <v>274</v>
      </c>
      <c r="C30" s="211"/>
      <c r="D30" s="186" t="s">
        <v>197</v>
      </c>
      <c r="E30" s="188">
        <v>49.99</v>
      </c>
      <c r="F30" s="188">
        <v>34.99</v>
      </c>
      <c r="G30" s="31">
        <v>0.6</v>
      </c>
      <c r="H30" s="32"/>
      <c r="I30" s="33">
        <f t="shared" si="0"/>
        <v>0</v>
      </c>
      <c r="K30" s="69"/>
    </row>
    <row r="31" spans="1:17" ht="15" customHeight="1">
      <c r="A31" s="107" t="s">
        <v>91</v>
      </c>
      <c r="K31" s="69"/>
    </row>
    <row r="32" spans="1:17" ht="15" customHeight="1">
      <c r="K32" s="69"/>
    </row>
    <row r="33" spans="11:11" ht="15" customHeight="1">
      <c r="K33" s="69"/>
    </row>
  </sheetData>
  <sheetProtection formatCells="0" formatRows="0" insertRows="0" deleteRows="0"/>
  <mergeCells count="9">
    <mergeCell ref="B12:C12"/>
    <mergeCell ref="A8:B8"/>
    <mergeCell ref="K1:K7"/>
    <mergeCell ref="A1:I2"/>
    <mergeCell ref="A3:B3"/>
    <mergeCell ref="A4:B4"/>
    <mergeCell ref="A5:B5"/>
    <mergeCell ref="A6:B6"/>
    <mergeCell ref="A7:B7"/>
  </mergeCells>
  <conditionalFormatting sqref="A17:I30">
    <cfRule type="notContainsBlanks" dxfId="95" priority="4">
      <formula>LEN(TRIM(A17))&gt;0</formula>
    </cfRule>
  </conditionalFormatting>
  <conditionalFormatting sqref="A1:A1048576">
    <cfRule type="duplicateValues" dxfId="94" priority="1"/>
  </conditionalFormatting>
  <conditionalFormatting sqref="A29:A1048576">
    <cfRule type="duplicateValues" dxfId="93" priority="22"/>
  </conditionalFormatting>
  <hyperlinks>
    <hyperlink ref="A7" r:id="rId1" xr:uid="{A342CC82-A104-4762-8072-52FA19449034}"/>
  </hyperlinks>
  <printOptions horizontalCentered="1"/>
  <pageMargins left="0.2" right="0.2" top="0.25" bottom="0.5" header="0.3" footer="0.3"/>
  <pageSetup scale="95" orientation="landscape" r:id="rId2"/>
  <headerFooter>
    <oddFooter>&amp;C&amp;"-,Regular"&amp;11&amp;A  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A329-21EC-42DE-B5A3-5005794BBC6E}">
  <dimension ref="A1:N88"/>
  <sheetViews>
    <sheetView showGridLines="0" topLeftCell="A2" zoomScaleNormal="100" workbookViewId="0">
      <selection activeCell="E89" sqref="E89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3.218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86" t="s">
        <v>49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488" t="s">
        <v>46</v>
      </c>
      <c r="B4" s="489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488" t="s">
        <v>47</v>
      </c>
      <c r="B5" s="489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488" t="s">
        <v>48</v>
      </c>
      <c r="B6" s="489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490" t="s">
        <v>74</v>
      </c>
      <c r="B7" s="489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484"/>
      <c r="B8" s="485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49"/>
    </row>
    <row r="11" spans="1:14">
      <c r="A11" s="86" t="s">
        <v>88</v>
      </c>
      <c r="B11" s="77" t="s">
        <v>101</v>
      </c>
      <c r="C11" s="13"/>
      <c r="D11" s="81" t="s">
        <v>105</v>
      </c>
      <c r="E11" s="13"/>
      <c r="F11" s="13"/>
      <c r="G11" s="72"/>
      <c r="H11" s="135" t="s">
        <v>4</v>
      </c>
      <c r="I11" s="136" t="s">
        <v>4</v>
      </c>
      <c r="J11" s="11"/>
      <c r="K11" s="49"/>
    </row>
    <row r="12" spans="1:14">
      <c r="A12" s="86" t="s">
        <v>136</v>
      </c>
      <c r="B12" s="78" t="s">
        <v>137</v>
      </c>
      <c r="C12" s="13"/>
      <c r="D12" s="81"/>
      <c r="E12" s="13"/>
      <c r="F12" s="13"/>
      <c r="G12" s="72"/>
      <c r="H12" s="137" t="s">
        <v>6</v>
      </c>
      <c r="I12" s="138" t="s">
        <v>5</v>
      </c>
      <c r="J12" s="11"/>
      <c r="K12" s="49"/>
    </row>
    <row r="13" spans="1:14">
      <c r="A13" s="86" t="s">
        <v>97</v>
      </c>
      <c r="B13" s="78" t="s">
        <v>102</v>
      </c>
      <c r="C13" s="13"/>
      <c r="D13" s="81"/>
      <c r="E13" s="13"/>
      <c r="F13" s="13"/>
      <c r="G13" s="72"/>
      <c r="H13" s="137"/>
      <c r="I13" s="141"/>
      <c r="J13" s="11"/>
      <c r="K13" s="49"/>
    </row>
    <row r="14" spans="1:14">
      <c r="A14" s="86" t="s">
        <v>89</v>
      </c>
      <c r="B14" s="78" t="s">
        <v>103</v>
      </c>
      <c r="C14" s="13"/>
      <c r="D14" s="81"/>
      <c r="E14" s="13"/>
      <c r="F14" s="13"/>
      <c r="G14" s="72"/>
      <c r="H14" s="88">
        <f>SUM(H16:H85)</f>
        <v>0</v>
      </c>
      <c r="I14" s="127">
        <f>SUM(I16:I85)</f>
        <v>0</v>
      </c>
      <c r="J14" s="11"/>
      <c r="K14" s="49"/>
    </row>
    <row r="15" spans="1:14" ht="15.75" thickBot="1">
      <c r="A15" s="87" t="s">
        <v>98</v>
      </c>
      <c r="B15" s="79" t="s">
        <v>104</v>
      </c>
      <c r="C15" s="73"/>
      <c r="D15" s="82"/>
      <c r="E15" s="73"/>
      <c r="F15" s="73"/>
      <c r="G15" s="74"/>
      <c r="H15" s="124"/>
      <c r="I15" s="128"/>
      <c r="J15" s="11"/>
      <c r="K15" s="4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2"/>
    </row>
    <row r="17" spans="1:12" s="12" customFormat="1" ht="15" customHeight="1">
      <c r="A17" s="212">
        <v>9780764241000</v>
      </c>
      <c r="B17" s="211" t="s">
        <v>275</v>
      </c>
      <c r="C17" s="211" t="s">
        <v>277</v>
      </c>
      <c r="D17" s="186" t="s">
        <v>228</v>
      </c>
      <c r="E17" s="188">
        <v>16.989999999999998</v>
      </c>
      <c r="F17" s="188"/>
      <c r="G17" s="31">
        <v>0.5</v>
      </c>
      <c r="H17" s="32"/>
      <c r="I17" s="33">
        <f>H17*F17*(1-G17)</f>
        <v>0</v>
      </c>
      <c r="K17" s="49"/>
      <c r="L17" s="16"/>
    </row>
    <row r="18" spans="1:12" s="12" customFormat="1" ht="15" customHeight="1">
      <c r="A18" s="212">
        <v>9780764234262</v>
      </c>
      <c r="B18" s="211" t="s">
        <v>276</v>
      </c>
      <c r="C18" s="211" t="s">
        <v>278</v>
      </c>
      <c r="D18" s="186" t="s">
        <v>228</v>
      </c>
      <c r="E18" s="188">
        <v>17.989999999999998</v>
      </c>
      <c r="F18" s="189"/>
      <c r="G18" s="31">
        <v>0.5</v>
      </c>
      <c r="H18" s="32"/>
      <c r="I18" s="33">
        <f t="shared" ref="I18:I66" si="0">H18*E18*(1-G18)</f>
        <v>0</v>
      </c>
      <c r="K18" s="49"/>
    </row>
    <row r="19" spans="1:12" s="12" customFormat="1" ht="12.75" hidden="1" customHeight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  <c r="K19" s="69"/>
    </row>
    <row r="20" spans="1:12" s="12" customFormat="1" ht="12.75" hidden="1" customHeight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  <c r="K20" s="69"/>
    </row>
    <row r="21" spans="1:12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69"/>
    </row>
    <row r="22" spans="1:12" s="12" customFormat="1" ht="12.75" hidden="1" customHeight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69"/>
    </row>
    <row r="23" spans="1:12" s="12" customFormat="1" ht="12.75" hidden="1" customHeight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69"/>
    </row>
    <row r="24" spans="1:12" s="12" customFormat="1" ht="12.75" hidden="1" customHeight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69"/>
    </row>
    <row r="25" spans="1:12" s="12" customFormat="1" ht="12.75" hidden="1" customHeight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69"/>
    </row>
    <row r="26" spans="1:12" s="12" customFormat="1" ht="12.75" hidden="1" customHeight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69"/>
    </row>
    <row r="27" spans="1:12" s="12" customFormat="1" ht="12.75" hidden="1" customHeight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69"/>
    </row>
    <row r="28" spans="1:12" s="12" customFormat="1" ht="12.75" hidden="1" customHeight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69"/>
    </row>
    <row r="29" spans="1:12" s="12" customFormat="1" ht="12.75" hidden="1" customHeight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69"/>
    </row>
    <row r="30" spans="1:12" s="12" customFormat="1" ht="12.75" hidden="1" customHeight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69"/>
    </row>
    <row r="31" spans="1:12" s="12" customFormat="1" ht="12.75" hidden="1" customHeight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69"/>
    </row>
    <row r="32" spans="1:12" s="12" customFormat="1" ht="12.75" hidden="1" customHeight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69"/>
    </row>
    <row r="33" spans="1:11" s="12" customFormat="1" ht="12.75" hidden="1" customHeight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69"/>
    </row>
    <row r="34" spans="1:11" s="12" customFormat="1" ht="12.75" hidden="1" customHeight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69"/>
    </row>
    <row r="35" spans="1:11" s="12" customFormat="1" ht="12.75" hidden="1" customHeight="1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69"/>
    </row>
    <row r="36" spans="1:11" s="12" customFormat="1" ht="12.75" hidden="1" customHeight="1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hidden="1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hidden="1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hidden="1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hidden="1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hidden="1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hidden="1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hidden="1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hidden="1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hidden="1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hidden="1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hidden="1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hidden="1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hidden="1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41" customFormat="1" ht="12.75" hidden="1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41" customFormat="1" ht="12.75" hidden="1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41" customFormat="1" ht="12.75" hidden="1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41" customFormat="1" ht="12.75" hidden="1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41" customFormat="1" ht="12.75" hidden="1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41" customFormat="1" ht="12.75" hidden="1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41" customFormat="1" ht="12.75" hidden="1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41" customFormat="1" ht="12.75" hidden="1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41" customFormat="1" ht="12.75" hidden="1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41" customFormat="1" ht="12.75" hidden="1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41" customFormat="1" ht="12.75" hidden="1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41" customFormat="1" ht="12.75" hidden="1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41" customFormat="1" ht="15" hidden="1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41" customFormat="1" ht="15" hidden="1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41" customFormat="1" ht="15" hidden="1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5" hidden="1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5" hidden="1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5" hidden="1" customHeight="1">
      <c r="A67" s="27"/>
      <c r="B67" s="28"/>
      <c r="C67" s="28"/>
      <c r="D67" s="27"/>
      <c r="E67" s="29"/>
      <c r="F67" s="30"/>
      <c r="G67" s="31"/>
      <c r="H67" s="32"/>
      <c r="I67" s="33">
        <f t="shared" ref="I67:I85" si="1">H67*E67*(1-G67)</f>
        <v>0</v>
      </c>
      <c r="K67" s="69"/>
    </row>
    <row r="68" spans="1:11" s="41" customFormat="1" ht="15" hidden="1" customHeight="1">
      <c r="A68" s="27"/>
      <c r="B68" s="28"/>
      <c r="C68" s="28"/>
      <c r="D68" s="27"/>
      <c r="E68" s="29"/>
      <c r="F68" s="30"/>
      <c r="G68" s="31"/>
      <c r="H68" s="32"/>
      <c r="I68" s="33">
        <f t="shared" si="1"/>
        <v>0</v>
      </c>
      <c r="K68" s="69"/>
    </row>
    <row r="69" spans="1:11" s="41" customFormat="1" ht="15" hidden="1" customHeight="1">
      <c r="A69" s="27"/>
      <c r="B69" s="28"/>
      <c r="C69" s="28"/>
      <c r="D69" s="27"/>
      <c r="E69" s="29"/>
      <c r="F69" s="30"/>
      <c r="G69" s="31"/>
      <c r="H69" s="32"/>
      <c r="I69" s="33">
        <f t="shared" si="1"/>
        <v>0</v>
      </c>
      <c r="K69" s="69"/>
    </row>
    <row r="70" spans="1:11" s="41" customFormat="1" ht="15" hidden="1" customHeight="1">
      <c r="A70" s="27"/>
      <c r="B70" s="28"/>
      <c r="C70" s="28"/>
      <c r="D70" s="27"/>
      <c r="E70" s="29"/>
      <c r="F70" s="30"/>
      <c r="G70" s="31"/>
      <c r="H70" s="32"/>
      <c r="I70" s="33">
        <f t="shared" si="1"/>
        <v>0</v>
      </c>
      <c r="K70" s="69"/>
    </row>
    <row r="71" spans="1:11" s="41" customFormat="1" ht="15" hidden="1" customHeight="1">
      <c r="A71" s="27"/>
      <c r="B71" s="28"/>
      <c r="C71" s="28"/>
      <c r="D71" s="27"/>
      <c r="E71" s="29"/>
      <c r="F71" s="30"/>
      <c r="G71" s="31"/>
      <c r="H71" s="32"/>
      <c r="I71" s="33">
        <f t="shared" si="1"/>
        <v>0</v>
      </c>
      <c r="K71" s="69"/>
    </row>
    <row r="72" spans="1:11" s="41" customFormat="1" ht="15" hidden="1" customHeight="1">
      <c r="A72" s="27"/>
      <c r="B72" s="28"/>
      <c r="C72" s="28"/>
      <c r="D72" s="27"/>
      <c r="E72" s="29"/>
      <c r="F72" s="30"/>
      <c r="G72" s="31"/>
      <c r="H72" s="32"/>
      <c r="I72" s="33">
        <f t="shared" si="1"/>
        <v>0</v>
      </c>
      <c r="K72" s="69"/>
    </row>
    <row r="73" spans="1:11" ht="15" hidden="1" customHeight="1">
      <c r="A73" s="27"/>
      <c r="B73" s="28"/>
      <c r="C73" s="28"/>
      <c r="D73" s="27"/>
      <c r="E73" s="29"/>
      <c r="F73" s="30"/>
      <c r="G73" s="31"/>
      <c r="H73" s="32"/>
      <c r="I73" s="33">
        <f t="shared" si="1"/>
        <v>0</v>
      </c>
      <c r="K73" s="69"/>
    </row>
    <row r="74" spans="1:11" ht="15" hidden="1" customHeight="1">
      <c r="A74" s="27"/>
      <c r="B74" s="28"/>
      <c r="C74" s="28"/>
      <c r="D74" s="27"/>
      <c r="E74" s="29"/>
      <c r="F74" s="30"/>
      <c r="G74" s="31"/>
      <c r="H74" s="32"/>
      <c r="I74" s="33">
        <f t="shared" si="1"/>
        <v>0</v>
      </c>
      <c r="K74" s="69"/>
    </row>
    <row r="75" spans="1:11" ht="15" hidden="1" customHeight="1">
      <c r="A75" s="27"/>
      <c r="B75" s="28"/>
      <c r="C75" s="28"/>
      <c r="D75" s="27"/>
      <c r="E75" s="29"/>
      <c r="F75" s="30"/>
      <c r="G75" s="31"/>
      <c r="H75" s="32"/>
      <c r="I75" s="33">
        <f t="shared" si="1"/>
        <v>0</v>
      </c>
      <c r="K75" s="69"/>
    </row>
    <row r="76" spans="1:11" ht="15" hidden="1" customHeight="1">
      <c r="A76" s="27"/>
      <c r="B76" s="28"/>
      <c r="C76" s="28"/>
      <c r="D76" s="27"/>
      <c r="E76" s="29"/>
      <c r="F76" s="30"/>
      <c r="G76" s="31"/>
      <c r="H76" s="32"/>
      <c r="I76" s="33">
        <f t="shared" si="1"/>
        <v>0</v>
      </c>
      <c r="K76" s="69"/>
    </row>
    <row r="77" spans="1:11" ht="15" hidden="1" customHeight="1">
      <c r="A77" s="27"/>
      <c r="B77" s="28"/>
      <c r="C77" s="28"/>
      <c r="D77" s="27"/>
      <c r="E77" s="29"/>
      <c r="F77" s="30"/>
      <c r="G77" s="31"/>
      <c r="H77" s="32"/>
      <c r="I77" s="33">
        <f t="shared" si="1"/>
        <v>0</v>
      </c>
      <c r="K77" s="69"/>
    </row>
    <row r="78" spans="1:11" ht="15" hidden="1" customHeight="1">
      <c r="A78" s="27"/>
      <c r="B78" s="28"/>
      <c r="C78" s="28"/>
      <c r="D78" s="27"/>
      <c r="E78" s="29"/>
      <c r="F78" s="30"/>
      <c r="G78" s="31"/>
      <c r="H78" s="32"/>
      <c r="I78" s="33">
        <f t="shared" si="1"/>
        <v>0</v>
      </c>
      <c r="K78" s="69"/>
    </row>
    <row r="79" spans="1:11" ht="15" hidden="1" customHeight="1">
      <c r="A79" s="27"/>
      <c r="B79" s="28"/>
      <c r="C79" s="28"/>
      <c r="D79" s="27"/>
      <c r="E79" s="29"/>
      <c r="F79" s="30"/>
      <c r="G79" s="31"/>
      <c r="H79" s="32"/>
      <c r="I79" s="33">
        <f t="shared" si="1"/>
        <v>0</v>
      </c>
      <c r="K79" s="69"/>
    </row>
    <row r="80" spans="1:11" ht="15" hidden="1" customHeight="1">
      <c r="A80" s="27"/>
      <c r="B80" s="28"/>
      <c r="C80" s="28"/>
      <c r="D80" s="27"/>
      <c r="E80" s="29"/>
      <c r="F80" s="30"/>
      <c r="G80" s="31"/>
      <c r="H80" s="32"/>
      <c r="I80" s="33">
        <f t="shared" si="1"/>
        <v>0</v>
      </c>
      <c r="K80" s="69"/>
    </row>
    <row r="81" spans="1:11" ht="15" hidden="1" customHeight="1">
      <c r="A81" s="27"/>
      <c r="B81" s="28"/>
      <c r="C81" s="28"/>
      <c r="D81" s="27"/>
      <c r="E81" s="29"/>
      <c r="F81" s="30"/>
      <c r="G81" s="31"/>
      <c r="H81" s="32"/>
      <c r="I81" s="33">
        <f t="shared" si="1"/>
        <v>0</v>
      </c>
      <c r="K81" s="69"/>
    </row>
    <row r="82" spans="1:11" ht="15" hidden="1" customHeight="1">
      <c r="A82" s="27"/>
      <c r="B82" s="28"/>
      <c r="C82" s="28"/>
      <c r="D82" s="27"/>
      <c r="E82" s="29"/>
      <c r="F82" s="30"/>
      <c r="G82" s="31"/>
      <c r="H82" s="32"/>
      <c r="I82" s="33">
        <f t="shared" si="1"/>
        <v>0</v>
      </c>
      <c r="K82" s="69"/>
    </row>
    <row r="83" spans="1:11" ht="15" hidden="1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ht="15" hidden="1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ht="15" hidden="1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ht="15" hidden="1" customHeight="1">
      <c r="A86" s="107" t="s">
        <v>91</v>
      </c>
      <c r="K86" s="69"/>
    </row>
    <row r="87" spans="1:11" ht="15" customHeight="1">
      <c r="K87" s="69"/>
    </row>
    <row r="88" spans="1:11" ht="15" customHeight="1">
      <c r="K88" s="69"/>
    </row>
  </sheetData>
  <sheetProtection formatCells="0" formatRows="0" insertRows="0" deleteRows="0"/>
  <mergeCells count="8">
    <mergeCell ref="K1:K7"/>
    <mergeCell ref="A8:B8"/>
    <mergeCell ref="A1:I2"/>
    <mergeCell ref="A3:B3"/>
    <mergeCell ref="A4:B4"/>
    <mergeCell ref="A5:B5"/>
    <mergeCell ref="A6:B6"/>
    <mergeCell ref="A7:B7"/>
  </mergeCells>
  <conditionalFormatting sqref="A17:I85">
    <cfRule type="notContainsBlanks" dxfId="92" priority="4">
      <formula>LEN(TRIM(A17))&gt;0</formula>
    </cfRule>
  </conditionalFormatting>
  <conditionalFormatting sqref="A1:A1048576">
    <cfRule type="duplicateValues" dxfId="91" priority="1"/>
  </conditionalFormatting>
  <conditionalFormatting sqref="A19:A1048576">
    <cfRule type="duplicateValues" dxfId="90" priority="23"/>
  </conditionalFormatting>
  <hyperlinks>
    <hyperlink ref="A7" r:id="rId1" xr:uid="{2D5CD765-7C05-4B24-AE96-003BD8573766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C94A-598A-4646-91FB-E9588FD6006D}">
  <dimension ref="A1:Q102"/>
  <sheetViews>
    <sheetView showGridLines="0" zoomScaleNormal="100" workbookViewId="0">
      <selection activeCell="E101" sqref="E10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86" t="s">
        <v>50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488" t="s">
        <v>51</v>
      </c>
      <c r="B4" s="489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488" t="s">
        <v>52</v>
      </c>
      <c r="B5" s="489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488" t="s">
        <v>53</v>
      </c>
      <c r="B6" s="489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490" t="s">
        <v>80</v>
      </c>
      <c r="B7" s="489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484"/>
      <c r="B8" s="485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49"/>
    </row>
    <row r="11" spans="1:14">
      <c r="A11" s="86" t="s">
        <v>88</v>
      </c>
      <c r="B11" s="77">
        <v>0.48</v>
      </c>
      <c r="C11" s="13"/>
      <c r="D11" s="81"/>
      <c r="E11" s="13"/>
      <c r="F11" s="13"/>
      <c r="G11" s="72"/>
      <c r="H11" s="135" t="s">
        <v>4</v>
      </c>
      <c r="I11" s="136" t="s">
        <v>4</v>
      </c>
      <c r="J11" s="11"/>
      <c r="K11" s="49"/>
    </row>
    <row r="12" spans="1:14">
      <c r="A12" s="86" t="s">
        <v>136</v>
      </c>
      <c r="B12" s="78" t="s">
        <v>117</v>
      </c>
      <c r="C12" s="13"/>
      <c r="D12" s="81"/>
      <c r="E12" s="13"/>
      <c r="F12" s="13"/>
      <c r="G12" s="72"/>
      <c r="H12" s="137" t="s">
        <v>6</v>
      </c>
      <c r="I12" s="138" t="s">
        <v>5</v>
      </c>
      <c r="J12" s="11"/>
      <c r="K12" s="49"/>
    </row>
    <row r="13" spans="1:14">
      <c r="A13" s="86" t="s">
        <v>97</v>
      </c>
      <c r="B13" s="78" t="s">
        <v>116</v>
      </c>
      <c r="C13" s="13"/>
      <c r="D13" s="81"/>
      <c r="E13" s="13"/>
      <c r="F13" s="13"/>
      <c r="G13" s="72"/>
      <c r="H13" s="137"/>
      <c r="I13" s="141"/>
      <c r="J13" s="11"/>
      <c r="K13" s="49"/>
    </row>
    <row r="14" spans="1:14">
      <c r="A14" s="86" t="s">
        <v>89</v>
      </c>
      <c r="B14" s="78" t="s">
        <v>118</v>
      </c>
      <c r="C14" s="13"/>
      <c r="D14" s="81"/>
      <c r="E14" s="13"/>
      <c r="F14" s="13"/>
      <c r="G14" s="72"/>
      <c r="H14" s="88">
        <f>SUM(H16:H99)</f>
        <v>0</v>
      </c>
      <c r="I14" s="127">
        <f>SUM(I16:I99)</f>
        <v>0</v>
      </c>
      <c r="J14" s="11"/>
      <c r="K14" s="49"/>
    </row>
    <row r="15" spans="1:14" ht="15.75" thickBot="1">
      <c r="A15" s="87" t="s">
        <v>98</v>
      </c>
      <c r="B15" s="79" t="s">
        <v>95</v>
      </c>
      <c r="C15" s="73"/>
      <c r="D15" s="82"/>
      <c r="E15" s="73"/>
      <c r="F15" s="73"/>
      <c r="G15" s="74"/>
      <c r="H15" s="124"/>
      <c r="I15" s="128"/>
      <c r="J15" s="11"/>
      <c r="K15" s="4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2"/>
    </row>
    <row r="17" spans="1:17" s="12" customFormat="1" ht="24.75" customHeight="1">
      <c r="A17" s="212">
        <v>9781636093857</v>
      </c>
      <c r="B17" s="211" t="s">
        <v>279</v>
      </c>
      <c r="C17" s="211" t="s">
        <v>282</v>
      </c>
      <c r="D17" s="186" t="s">
        <v>197</v>
      </c>
      <c r="E17" s="188">
        <v>16.989999999999998</v>
      </c>
      <c r="F17" s="189"/>
      <c r="G17" s="31">
        <v>0.48</v>
      </c>
      <c r="H17" s="32"/>
      <c r="I17" s="33">
        <f>H17*E17*(1-G17)</f>
        <v>0</v>
      </c>
      <c r="K17" s="49"/>
      <c r="L17" s="16"/>
    </row>
    <row r="18" spans="1:17" s="12" customFormat="1" ht="24.75" customHeight="1">
      <c r="A18" s="212">
        <v>9781636094427</v>
      </c>
      <c r="B18" s="211" t="s">
        <v>280</v>
      </c>
      <c r="C18" s="211"/>
      <c r="D18" s="186" t="s">
        <v>229</v>
      </c>
      <c r="E18" s="188">
        <v>16.989999999999998</v>
      </c>
      <c r="F18" s="189"/>
      <c r="G18" s="31">
        <v>0.48</v>
      </c>
      <c r="H18" s="32"/>
      <c r="I18" s="33">
        <f t="shared" ref="I18:I80" si="0">H18*E18*(1-G18)</f>
        <v>0</v>
      </c>
      <c r="K18" s="49"/>
    </row>
    <row r="19" spans="1:17" s="12" customFormat="1" ht="24.75" customHeight="1">
      <c r="A19" s="212">
        <v>9781636094434</v>
      </c>
      <c r="B19" s="211" t="s">
        <v>281</v>
      </c>
      <c r="C19" s="211"/>
      <c r="D19" s="186" t="s">
        <v>229</v>
      </c>
      <c r="E19" s="188">
        <v>44.99</v>
      </c>
      <c r="F19" s="189"/>
      <c r="G19" s="31">
        <v>0.48</v>
      </c>
      <c r="H19" s="32"/>
      <c r="I19" s="33">
        <f t="shared" si="0"/>
        <v>0</v>
      </c>
      <c r="K19" s="49"/>
    </row>
    <row r="20" spans="1:17" s="12" customFormat="1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  <c r="K20" s="48"/>
    </row>
    <row r="21" spans="1:17" s="12" customFormat="1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48"/>
    </row>
    <row r="22" spans="1:17" s="12" customFormat="1" ht="12.75" hidden="1" customHeight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177"/>
    </row>
    <row r="23" spans="1:17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69"/>
    </row>
    <row r="24" spans="1:17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69"/>
    </row>
    <row r="25" spans="1:17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69"/>
    </row>
    <row r="26" spans="1:17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69"/>
    </row>
    <row r="27" spans="1:17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69"/>
      <c r="L27" s="68"/>
      <c r="N27" s="68"/>
      <c r="O27" s="68"/>
      <c r="P27" s="68"/>
      <c r="Q27" s="68"/>
    </row>
    <row r="28" spans="1:17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69"/>
      <c r="L28" s="68"/>
      <c r="N28" s="68"/>
      <c r="O28" s="68"/>
      <c r="P28" s="68"/>
      <c r="Q28" s="68"/>
    </row>
    <row r="29" spans="1:17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69"/>
      <c r="L29" s="68"/>
      <c r="N29" s="68"/>
      <c r="O29" s="68"/>
      <c r="P29" s="68"/>
      <c r="Q29" s="68"/>
    </row>
    <row r="30" spans="1:17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69"/>
    </row>
    <row r="31" spans="1:17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69"/>
    </row>
    <row r="32" spans="1:17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69"/>
    </row>
    <row r="33" spans="1:11" s="12" customFormat="1" ht="12.75" hidden="1" customHeight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69"/>
    </row>
    <row r="34" spans="1:11" s="12" customFormat="1" ht="12.75" hidden="1" customHeight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69"/>
    </row>
    <row r="35" spans="1:11" s="12" customFormat="1" ht="12.75" hidden="1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69"/>
    </row>
    <row r="36" spans="1:11" s="12" customFormat="1" ht="12.75" hidden="1" customHeight="1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hidden="1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hidden="1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hidden="1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hidden="1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hidden="1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hidden="1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hidden="1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hidden="1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hidden="1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hidden="1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hidden="1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hidden="1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hidden="1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12" customFormat="1" ht="12.75" hidden="1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12" customFormat="1" ht="12.75" hidden="1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12" customFormat="1" ht="12.75" hidden="1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12" customFormat="1" ht="12.75" hidden="1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12" customFormat="1" ht="12.75" hidden="1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12" customFormat="1" ht="12.75" hidden="1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12" customFormat="1" ht="12.75" hidden="1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12" customFormat="1" ht="12.75" hidden="1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12" customFormat="1" ht="12.75" hidden="1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12" customFormat="1" ht="12.75" hidden="1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12" customFormat="1" ht="12.75" hidden="1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12" customFormat="1" ht="12.75" hidden="1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12" customFormat="1" ht="12.75" hidden="1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12" customFormat="1" ht="12.75" hidden="1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41" customFormat="1" ht="12.75" hidden="1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2.75" hidden="1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2.75" hidden="1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2.75" hidden="1" customHeight="1">
      <c r="A67" s="27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9"/>
    </row>
    <row r="68" spans="1:11" s="41" customFormat="1" ht="12.75" hidden="1" customHeight="1">
      <c r="A68" s="27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9"/>
    </row>
    <row r="69" spans="1:11" s="41" customFormat="1" ht="12.75" hidden="1" customHeight="1">
      <c r="A69" s="27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9"/>
    </row>
    <row r="70" spans="1:11" s="41" customFormat="1" ht="12.75" hidden="1" customHeight="1">
      <c r="A70" s="27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9"/>
    </row>
    <row r="71" spans="1:11" s="41" customFormat="1" ht="12.75" hidden="1" customHeight="1">
      <c r="A71" s="27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9"/>
    </row>
    <row r="72" spans="1:11" s="41" customFormat="1" ht="12.75" hidden="1" customHeight="1">
      <c r="A72" s="27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9"/>
    </row>
    <row r="73" spans="1:11" s="41" customFormat="1" ht="12.75" hidden="1" customHeight="1">
      <c r="A73" s="27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9"/>
    </row>
    <row r="74" spans="1:11" s="41" customFormat="1" ht="12.75" hidden="1" customHeight="1">
      <c r="A74" s="27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9"/>
    </row>
    <row r="75" spans="1:11" s="41" customFormat="1" ht="12.75" hidden="1" customHeight="1">
      <c r="A75" s="27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9"/>
    </row>
    <row r="76" spans="1:11" s="41" customFormat="1" ht="15" hidden="1" customHeight="1">
      <c r="A76" s="27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9"/>
    </row>
    <row r="77" spans="1:11" s="41" customFormat="1" ht="15" hidden="1" customHeight="1">
      <c r="A77" s="27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9"/>
    </row>
    <row r="78" spans="1:11" s="41" customFormat="1" ht="15" hidden="1" customHeight="1">
      <c r="A78" s="27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9"/>
    </row>
    <row r="79" spans="1:11" s="41" customFormat="1" ht="15" hidden="1" customHeight="1">
      <c r="A79" s="27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9"/>
    </row>
    <row r="80" spans="1:11" s="41" customFormat="1" ht="15" hidden="1" customHeight="1">
      <c r="A80" s="27"/>
      <c r="B80" s="28"/>
      <c r="C80" s="28"/>
      <c r="D80" s="27"/>
      <c r="E80" s="29"/>
      <c r="F80" s="30"/>
      <c r="G80" s="31"/>
      <c r="H80" s="32"/>
      <c r="I80" s="33">
        <f t="shared" si="0"/>
        <v>0</v>
      </c>
      <c r="K80" s="69"/>
    </row>
    <row r="81" spans="1:11" s="41" customFormat="1" ht="15" hidden="1" customHeight="1">
      <c r="A81" s="27"/>
      <c r="B81" s="28"/>
      <c r="C81" s="28"/>
      <c r="D81" s="27"/>
      <c r="E81" s="29"/>
      <c r="F81" s="30"/>
      <c r="G81" s="31"/>
      <c r="H81" s="32"/>
      <c r="I81" s="33">
        <f t="shared" ref="I81:I99" si="1">H81*E81*(1-G81)</f>
        <v>0</v>
      </c>
      <c r="K81" s="69"/>
    </row>
    <row r="82" spans="1:11" s="41" customFormat="1" ht="15" hidden="1" customHeight="1">
      <c r="A82" s="27"/>
      <c r="B82" s="28"/>
      <c r="C82" s="28"/>
      <c r="D82" s="27"/>
      <c r="E82" s="29"/>
      <c r="F82" s="30"/>
      <c r="G82" s="31"/>
      <c r="H82" s="32"/>
      <c r="I82" s="33">
        <f t="shared" si="1"/>
        <v>0</v>
      </c>
      <c r="K82" s="69"/>
    </row>
    <row r="83" spans="1:11" s="41" customFormat="1" ht="15" hidden="1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s="41" customFormat="1" ht="15" hidden="1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s="41" customFormat="1" ht="15" hidden="1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s="41" customFormat="1" ht="15" hidden="1" customHeight="1">
      <c r="A86" s="27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9"/>
    </row>
    <row r="87" spans="1:11" ht="15" hidden="1" customHeight="1">
      <c r="A87" s="27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9"/>
    </row>
    <row r="88" spans="1:11" ht="15" hidden="1" customHeight="1">
      <c r="A88" s="27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9"/>
    </row>
    <row r="89" spans="1:11" ht="15" hidden="1" customHeight="1">
      <c r="A89" s="27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9"/>
    </row>
    <row r="90" spans="1:11" ht="15" hidden="1" customHeight="1">
      <c r="A90" s="27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9"/>
    </row>
    <row r="91" spans="1:11" ht="15" hidden="1" customHeight="1">
      <c r="A91" s="27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9"/>
    </row>
    <row r="92" spans="1:11" ht="15" hidden="1" customHeight="1">
      <c r="A92" s="27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9"/>
    </row>
    <row r="93" spans="1:11" ht="15" hidden="1" customHeight="1">
      <c r="A93" s="27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9"/>
    </row>
    <row r="94" spans="1:11" ht="15" hidden="1" customHeight="1">
      <c r="A94" s="27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9"/>
    </row>
    <row r="95" spans="1:11" ht="15" hidden="1" customHeight="1">
      <c r="A95" s="27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9"/>
    </row>
    <row r="96" spans="1:11" ht="15" hidden="1" customHeight="1">
      <c r="A96" s="27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9"/>
    </row>
    <row r="97" spans="1:11" ht="15" hidden="1" customHeight="1">
      <c r="A97" s="27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9"/>
    </row>
    <row r="98" spans="1:11" ht="15" hidden="1" customHeight="1">
      <c r="A98" s="27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9"/>
    </row>
    <row r="99" spans="1:11" ht="15" hidden="1" customHeight="1">
      <c r="A99" s="27"/>
      <c r="B99" s="28"/>
      <c r="C99" s="28"/>
      <c r="D99" s="27"/>
      <c r="E99" s="29"/>
      <c r="F99" s="30"/>
      <c r="G99" s="31"/>
      <c r="H99" s="32"/>
      <c r="I99" s="33">
        <f t="shared" si="1"/>
        <v>0</v>
      </c>
      <c r="K99" s="69"/>
    </row>
    <row r="100" spans="1:11" ht="15" hidden="1" customHeight="1">
      <c r="A100" s="107" t="s">
        <v>91</v>
      </c>
      <c r="K100" s="69"/>
    </row>
    <row r="101" spans="1:11" ht="15" customHeight="1">
      <c r="K101" s="69"/>
    </row>
    <row r="102" spans="1:11" ht="15" customHeight="1">
      <c r="K102" s="69"/>
    </row>
  </sheetData>
  <sheetProtection formatCells="0" formatRows="0" insertRows="0" deleteRows="0"/>
  <mergeCells count="8">
    <mergeCell ref="K1:K7"/>
    <mergeCell ref="A8:B8"/>
    <mergeCell ref="A1:I2"/>
    <mergeCell ref="A3:B3"/>
    <mergeCell ref="A4:B4"/>
    <mergeCell ref="A5:B5"/>
    <mergeCell ref="A6:B6"/>
    <mergeCell ref="A7:B7"/>
  </mergeCells>
  <conditionalFormatting sqref="A17:I99">
    <cfRule type="notContainsBlanks" dxfId="89" priority="3">
      <formula>LEN(TRIM(A17))&gt;0</formula>
    </cfRule>
  </conditionalFormatting>
  <conditionalFormatting sqref="A17:A1048576">
    <cfRule type="duplicateValues" dxfId="88" priority="17"/>
  </conditionalFormatting>
  <conditionalFormatting sqref="A1:A1048576">
    <cfRule type="duplicateValues" dxfId="87" priority="1"/>
  </conditionalFormatting>
  <hyperlinks>
    <hyperlink ref="A7" r:id="rId1" xr:uid="{40EB2A88-4E04-4496-B286-3475076E458A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133F-CA9A-40A2-A88D-E1B2DF0A9010}">
  <dimension ref="A1:L29"/>
  <sheetViews>
    <sheetView showGridLines="0" topLeftCell="A8" zoomScaleNormal="100" workbookViewId="0">
      <selection activeCell="D17" sqref="D17:D28"/>
    </sheetView>
  </sheetViews>
  <sheetFormatPr defaultRowHeight="15"/>
  <cols>
    <col min="1" max="1" width="35.77734375" style="1" customWidth="1"/>
    <col min="2" max="2" width="9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491" t="s">
        <v>258</v>
      </c>
      <c r="B1" s="491"/>
      <c r="C1" s="491"/>
      <c r="D1" s="491"/>
      <c r="E1" s="491"/>
      <c r="F1" s="491"/>
      <c r="G1" s="491"/>
      <c r="H1" s="491"/>
      <c r="I1" s="491"/>
    </row>
    <row r="2" spans="1:12" ht="24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12" ht="24" customHeight="1" thickTop="1">
      <c r="A3" s="486" t="s">
        <v>145</v>
      </c>
      <c r="B3" s="487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2" ht="24" customHeight="1">
      <c r="A4" s="488" t="s">
        <v>146</v>
      </c>
      <c r="B4" s="489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2" ht="24" customHeight="1">
      <c r="A5" s="488" t="s">
        <v>147</v>
      </c>
      <c r="B5" s="489"/>
      <c r="C5" s="15" t="s">
        <v>9</v>
      </c>
      <c r="D5" s="10"/>
      <c r="E5" s="10"/>
      <c r="F5" s="19" t="s">
        <v>14</v>
      </c>
      <c r="G5" s="9"/>
      <c r="H5" s="26"/>
      <c r="I5" s="9"/>
      <c r="L5" s="25"/>
    </row>
    <row r="6" spans="1:12" ht="24" customHeight="1">
      <c r="A6" s="488" t="s">
        <v>148</v>
      </c>
      <c r="B6" s="489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2" ht="24" customHeight="1">
      <c r="A7" s="492" t="s">
        <v>203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</row>
    <row r="8" spans="1:12" ht="24" customHeight="1" thickBot="1">
      <c r="A8" s="474"/>
      <c r="B8" s="475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46" t="s">
        <v>92</v>
      </c>
      <c r="B10" s="147"/>
      <c r="C10" s="170"/>
      <c r="D10" s="156"/>
      <c r="E10" s="157"/>
      <c r="F10" s="157"/>
      <c r="G10" s="158"/>
      <c r="H10" s="139"/>
      <c r="I10" s="140"/>
    </row>
    <row r="11" spans="1:12">
      <c r="A11" s="86" t="s">
        <v>88</v>
      </c>
      <c r="B11" s="148"/>
      <c r="C11" s="171"/>
      <c r="D11" s="159"/>
      <c r="E11" s="68"/>
      <c r="F11" s="68"/>
      <c r="G11" s="160"/>
      <c r="H11" s="135" t="s">
        <v>4</v>
      </c>
      <c r="I11" s="136" t="s">
        <v>4</v>
      </c>
    </row>
    <row r="12" spans="1:12">
      <c r="A12" s="86" t="s">
        <v>114</v>
      </c>
      <c r="B12" s="148"/>
      <c r="C12" s="171"/>
      <c r="D12" s="159"/>
      <c r="E12" s="68"/>
      <c r="F12" s="68"/>
      <c r="G12" s="160"/>
      <c r="H12" s="137" t="s">
        <v>6</v>
      </c>
      <c r="I12" s="138" t="s">
        <v>5</v>
      </c>
    </row>
    <row r="13" spans="1:12">
      <c r="A13" s="86" t="s">
        <v>89</v>
      </c>
      <c r="B13" s="148"/>
      <c r="C13" s="171"/>
      <c r="D13" s="159"/>
      <c r="E13" s="68"/>
      <c r="F13" s="68"/>
      <c r="G13" s="160"/>
      <c r="H13" s="137"/>
      <c r="I13" s="141"/>
    </row>
    <row r="14" spans="1:12">
      <c r="A14" s="86" t="s">
        <v>283</v>
      </c>
      <c r="B14" s="148"/>
      <c r="C14" s="171"/>
      <c r="D14" s="159"/>
      <c r="E14" s="68"/>
      <c r="F14" s="68"/>
      <c r="G14" s="160"/>
      <c r="H14" s="88">
        <f>SUM(H16:H28)</f>
        <v>0</v>
      </c>
      <c r="I14" s="127">
        <f>SUM(I16:I28)</f>
        <v>0</v>
      </c>
    </row>
    <row r="15" spans="1:12" ht="15.75" thickBot="1">
      <c r="A15" s="87"/>
      <c r="B15" s="149"/>
      <c r="C15" s="172"/>
      <c r="D15" s="161"/>
      <c r="E15" s="162"/>
      <c r="F15" s="162"/>
      <c r="G15" s="163"/>
      <c r="H15" s="124"/>
      <c r="I15" s="128"/>
    </row>
    <row r="16" spans="1:12" s="57" customFormat="1" ht="24.75" customHeight="1" thickTop="1">
      <c r="A16" s="52" t="s">
        <v>0</v>
      </c>
      <c r="B16" s="52" t="s">
        <v>90</v>
      </c>
      <c r="C16" s="52" t="s">
        <v>24</v>
      </c>
      <c r="D16" s="52" t="s">
        <v>25</v>
      </c>
      <c r="E16" s="53" t="s">
        <v>26</v>
      </c>
      <c r="F16" s="54" t="s">
        <v>28</v>
      </c>
      <c r="G16" s="55" t="s">
        <v>23</v>
      </c>
      <c r="H16" s="56" t="s">
        <v>27</v>
      </c>
      <c r="I16" s="53" t="s">
        <v>4</v>
      </c>
    </row>
    <row r="17" spans="1:9" s="13" customFormat="1" ht="20.100000000000001" customHeight="1">
      <c r="A17" s="193" t="s">
        <v>284</v>
      </c>
      <c r="B17" s="194"/>
      <c r="C17" s="213">
        <v>785525307758</v>
      </c>
      <c r="D17" s="195">
        <f>G17*0.5</f>
        <v>7.9950000000000001</v>
      </c>
      <c r="E17" s="43"/>
      <c r="F17" s="44">
        <f>E17*D17</f>
        <v>0</v>
      </c>
      <c r="G17" s="195">
        <v>15.99</v>
      </c>
      <c r="H17" s="27"/>
      <c r="I17" s="40">
        <f>H17*D17</f>
        <v>0</v>
      </c>
    </row>
    <row r="18" spans="1:9" s="13" customFormat="1" ht="20.100000000000001" customHeight="1">
      <c r="A18" s="193" t="s">
        <v>285</v>
      </c>
      <c r="B18" s="194"/>
      <c r="C18" s="213">
        <v>785525307772</v>
      </c>
      <c r="D18" s="195">
        <f t="shared" ref="D18:D28" si="0">G18*0.5</f>
        <v>7.9950000000000001</v>
      </c>
      <c r="E18" s="43"/>
      <c r="F18" s="44">
        <f t="shared" ref="F18:F28" si="1">E18*D18</f>
        <v>0</v>
      </c>
      <c r="G18" s="195">
        <v>15.99</v>
      </c>
      <c r="H18" s="27"/>
      <c r="I18" s="40">
        <f t="shared" ref="I18:I28" si="2">H18*D18</f>
        <v>0</v>
      </c>
    </row>
    <row r="19" spans="1:9" s="13" customFormat="1" ht="20.100000000000001" customHeight="1">
      <c r="A19" s="193" t="s">
        <v>286</v>
      </c>
      <c r="B19" s="194"/>
      <c r="C19" s="213">
        <v>785525296915</v>
      </c>
      <c r="D19" s="195">
        <f t="shared" si="0"/>
        <v>15.994999999999999</v>
      </c>
      <c r="E19" s="43"/>
      <c r="F19" s="44">
        <f t="shared" si="1"/>
        <v>0</v>
      </c>
      <c r="G19" s="195">
        <v>31.99</v>
      </c>
      <c r="H19" s="27"/>
      <c r="I19" s="40">
        <f t="shared" si="2"/>
        <v>0</v>
      </c>
    </row>
    <row r="20" spans="1:9" s="13" customFormat="1" ht="20.100000000000001" customHeight="1">
      <c r="A20" s="193" t="s">
        <v>287</v>
      </c>
      <c r="B20" s="196"/>
      <c r="C20" s="213">
        <v>785525306645</v>
      </c>
      <c r="D20" s="195">
        <f t="shared" si="0"/>
        <v>8.4949999999999992</v>
      </c>
      <c r="E20" s="43"/>
      <c r="F20" s="44">
        <f t="shared" si="1"/>
        <v>0</v>
      </c>
      <c r="G20" s="195">
        <v>16.989999999999998</v>
      </c>
      <c r="H20" s="27"/>
      <c r="I20" s="40">
        <f t="shared" si="2"/>
        <v>0</v>
      </c>
    </row>
    <row r="21" spans="1:9" s="13" customFormat="1" ht="20.100000000000001" customHeight="1">
      <c r="A21" s="193" t="s">
        <v>288</v>
      </c>
      <c r="B21" s="194"/>
      <c r="C21" s="213">
        <v>785525306621</v>
      </c>
      <c r="D21" s="195">
        <f t="shared" si="0"/>
        <v>12.494999999999999</v>
      </c>
      <c r="E21" s="43"/>
      <c r="F21" s="44">
        <f t="shared" si="1"/>
        <v>0</v>
      </c>
      <c r="G21" s="195">
        <v>24.99</v>
      </c>
      <c r="H21" s="27"/>
      <c r="I21" s="40">
        <f t="shared" si="2"/>
        <v>0</v>
      </c>
    </row>
    <row r="22" spans="1:9" s="13" customFormat="1" ht="20.100000000000001" customHeight="1">
      <c r="A22" s="193" t="s">
        <v>289</v>
      </c>
      <c r="B22" s="194"/>
      <c r="C22" s="213">
        <v>785525255219</v>
      </c>
      <c r="D22" s="195">
        <f t="shared" si="0"/>
        <v>7.4950000000000001</v>
      </c>
      <c r="E22" s="43"/>
      <c r="F22" s="44">
        <f t="shared" si="1"/>
        <v>0</v>
      </c>
      <c r="G22" s="195">
        <v>14.99</v>
      </c>
      <c r="H22" s="27"/>
      <c r="I22" s="40">
        <f t="shared" si="2"/>
        <v>0</v>
      </c>
    </row>
    <row r="23" spans="1:9" s="12" customFormat="1" ht="20.100000000000001" customHeight="1">
      <c r="A23" s="193" t="s">
        <v>290</v>
      </c>
      <c r="B23" s="45"/>
      <c r="C23" s="213">
        <v>785525308632</v>
      </c>
      <c r="D23" s="195">
        <f t="shared" si="0"/>
        <v>4.4950000000000001</v>
      </c>
      <c r="E23" s="43"/>
      <c r="F23" s="44">
        <f t="shared" si="1"/>
        <v>0</v>
      </c>
      <c r="G23" s="195">
        <v>8.99</v>
      </c>
      <c r="H23" s="27"/>
      <c r="I23" s="40">
        <f t="shared" si="2"/>
        <v>0</v>
      </c>
    </row>
    <row r="24" spans="1:9" s="12" customFormat="1" ht="20.100000000000001" customHeight="1">
      <c r="A24" s="193" t="s">
        <v>291</v>
      </c>
      <c r="B24" s="45"/>
      <c r="C24" s="213">
        <v>785525308656</v>
      </c>
      <c r="D24" s="195">
        <f t="shared" si="0"/>
        <v>4.4950000000000001</v>
      </c>
      <c r="E24" s="43"/>
      <c r="F24" s="44">
        <f t="shared" si="1"/>
        <v>0</v>
      </c>
      <c r="G24" s="195">
        <v>8.99</v>
      </c>
      <c r="H24" s="27"/>
      <c r="I24" s="40">
        <f t="shared" si="2"/>
        <v>0</v>
      </c>
    </row>
    <row r="25" spans="1:9" s="12" customFormat="1" ht="20.100000000000001" customHeight="1">
      <c r="A25" s="193" t="s">
        <v>292</v>
      </c>
      <c r="B25" s="45"/>
      <c r="C25" s="213">
        <v>785525308687</v>
      </c>
      <c r="D25" s="195">
        <f t="shared" si="0"/>
        <v>4.4950000000000001</v>
      </c>
      <c r="E25" s="43"/>
      <c r="F25" s="44">
        <f t="shared" si="1"/>
        <v>0</v>
      </c>
      <c r="G25" s="195">
        <v>8.99</v>
      </c>
      <c r="H25" s="27"/>
      <c r="I25" s="40">
        <f t="shared" si="2"/>
        <v>0</v>
      </c>
    </row>
    <row r="26" spans="1:9" s="12" customFormat="1" ht="20.100000000000001" customHeight="1">
      <c r="A26" s="193" t="s">
        <v>293</v>
      </c>
      <c r="B26" s="45"/>
      <c r="C26" s="213">
        <v>785525308700</v>
      </c>
      <c r="D26" s="195">
        <f t="shared" si="0"/>
        <v>4.4950000000000001</v>
      </c>
      <c r="E26" s="43"/>
      <c r="F26" s="44">
        <f t="shared" si="1"/>
        <v>0</v>
      </c>
      <c r="G26" s="195">
        <v>8.99</v>
      </c>
      <c r="H26" s="27"/>
      <c r="I26" s="40">
        <f t="shared" si="2"/>
        <v>0</v>
      </c>
    </row>
    <row r="27" spans="1:9" s="12" customFormat="1" ht="20.100000000000001" customHeight="1">
      <c r="A27" s="193" t="s">
        <v>294</v>
      </c>
      <c r="B27" s="28"/>
      <c r="C27" s="213">
        <v>785525308717</v>
      </c>
      <c r="D27" s="195">
        <f t="shared" si="0"/>
        <v>4.4950000000000001</v>
      </c>
      <c r="E27" s="46"/>
      <c r="F27" s="44">
        <f t="shared" si="1"/>
        <v>0</v>
      </c>
      <c r="G27" s="195">
        <v>8.99</v>
      </c>
      <c r="H27" s="46"/>
      <c r="I27" s="40">
        <f t="shared" si="2"/>
        <v>0</v>
      </c>
    </row>
    <row r="28" spans="1:9" s="12" customFormat="1" ht="20.100000000000001" customHeight="1">
      <c r="A28" s="193" t="s">
        <v>295</v>
      </c>
      <c r="B28" s="28"/>
      <c r="C28" s="213">
        <v>785525308618</v>
      </c>
      <c r="D28" s="195">
        <f t="shared" si="0"/>
        <v>4.4950000000000001</v>
      </c>
      <c r="E28" s="46"/>
      <c r="F28" s="44">
        <f t="shared" si="1"/>
        <v>0</v>
      </c>
      <c r="G28" s="195">
        <v>8.99</v>
      </c>
      <c r="H28" s="46"/>
      <c r="I28" s="40">
        <f t="shared" si="2"/>
        <v>0</v>
      </c>
    </row>
    <row r="29" spans="1:9" ht="20.100000000000001" customHeight="1"/>
  </sheetData>
  <sheetProtection formatCells="0" formatRows="0" insertRows="0" deleteRows="0"/>
  <mergeCells count="7">
    <mergeCell ref="A8:B8"/>
    <mergeCell ref="A1:I2"/>
    <mergeCell ref="A3:B3"/>
    <mergeCell ref="A4:B4"/>
    <mergeCell ref="A5:B5"/>
    <mergeCell ref="A6:B6"/>
    <mergeCell ref="A7:B7"/>
  </mergeCells>
  <conditionalFormatting sqref="B17:B28 H17:I28 E17:F28 C23:C28">
    <cfRule type="notContainsBlanks" dxfId="86" priority="12">
      <formula>LEN(TRIM(B17))&gt;0</formula>
    </cfRule>
  </conditionalFormatting>
  <conditionalFormatting sqref="A17:A28">
    <cfRule type="notContainsBlanks" dxfId="85" priority="10">
      <formula>LEN(TRIM(A17))&gt;0</formula>
    </cfRule>
  </conditionalFormatting>
  <conditionalFormatting sqref="G17:G28">
    <cfRule type="notContainsBlanks" dxfId="84" priority="8">
      <formula>LEN(TRIM(G17))&gt;0</formula>
    </cfRule>
  </conditionalFormatting>
  <conditionalFormatting sqref="C17:C28">
    <cfRule type="notContainsBlanks" dxfId="83" priority="4">
      <formula>LEN(TRIM(C17))&gt;0</formula>
    </cfRule>
  </conditionalFormatting>
  <conditionalFormatting sqref="C17:C1048576">
    <cfRule type="duplicateValues" dxfId="82" priority="3"/>
  </conditionalFormatting>
  <conditionalFormatting sqref="C1:C1048576">
    <cfRule type="duplicateValues" dxfId="81" priority="2"/>
  </conditionalFormatting>
  <conditionalFormatting sqref="D17:D28">
    <cfRule type="notContainsBlanks" dxfId="80" priority="1">
      <formula>LEN(TRIM(D17))&gt;0</formula>
    </cfRule>
  </conditionalFormatting>
  <hyperlinks>
    <hyperlink ref="A7" r:id="rId1" xr:uid="{52CD2F7F-2108-4ECC-9A2A-C04B53845B1C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6CDBC-49DF-4214-82BF-111BDEC175FA}">
  <dimension ref="A1:Q103"/>
  <sheetViews>
    <sheetView showGridLines="0" topLeftCell="A4" zoomScaleNormal="100" workbookViewId="0">
      <selection activeCell="F28" sqref="F28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476" t="s">
        <v>258</v>
      </c>
      <c r="B1" s="476"/>
      <c r="C1" s="476"/>
      <c r="D1" s="476"/>
      <c r="E1" s="476"/>
      <c r="F1" s="476"/>
      <c r="G1" s="476"/>
      <c r="H1" s="476"/>
      <c r="I1" s="476"/>
      <c r="K1" s="477"/>
    </row>
    <row r="2" spans="1:14" ht="24" customHeight="1" thickBot="1">
      <c r="A2" s="476"/>
      <c r="B2" s="476"/>
      <c r="C2" s="476"/>
      <c r="D2" s="476"/>
      <c r="E2" s="476"/>
      <c r="F2" s="476"/>
      <c r="G2" s="476"/>
      <c r="H2" s="476"/>
      <c r="I2" s="476"/>
      <c r="K2" s="477"/>
    </row>
    <row r="3" spans="1:14" ht="24" customHeight="1" thickTop="1">
      <c r="A3" s="493" t="s">
        <v>68</v>
      </c>
      <c r="B3" s="494"/>
      <c r="C3" s="15" t="s">
        <v>7</v>
      </c>
      <c r="D3" s="10"/>
      <c r="E3" s="10"/>
      <c r="F3" s="18" t="s">
        <v>12</v>
      </c>
      <c r="G3" s="50"/>
      <c r="H3" s="51"/>
      <c r="I3" s="50"/>
      <c r="K3" s="477"/>
    </row>
    <row r="4" spans="1:14" ht="24" customHeight="1">
      <c r="A4" s="480" t="s">
        <v>69</v>
      </c>
      <c r="B4" s="481"/>
      <c r="C4" s="15" t="s">
        <v>8</v>
      </c>
      <c r="D4" s="10"/>
      <c r="E4" s="10"/>
      <c r="F4" s="18" t="s">
        <v>13</v>
      </c>
      <c r="G4" s="9"/>
      <c r="H4" s="26"/>
      <c r="I4" s="9"/>
      <c r="K4" s="477"/>
    </row>
    <row r="5" spans="1:14" ht="24" customHeight="1">
      <c r="A5" s="480" t="s">
        <v>70</v>
      </c>
      <c r="B5" s="481"/>
      <c r="C5" s="15" t="s">
        <v>9</v>
      </c>
      <c r="D5" s="10"/>
      <c r="E5" s="10"/>
      <c r="F5" s="19" t="s">
        <v>14</v>
      </c>
      <c r="G5" s="9"/>
      <c r="H5" s="26"/>
      <c r="I5" s="9"/>
      <c r="K5" s="477"/>
      <c r="N5" s="25"/>
    </row>
    <row r="6" spans="1:14" ht="24" customHeight="1">
      <c r="A6" s="480" t="s">
        <v>71</v>
      </c>
      <c r="B6" s="481"/>
      <c r="C6" s="15" t="s">
        <v>10</v>
      </c>
      <c r="D6" s="10"/>
      <c r="E6" s="10"/>
      <c r="F6" s="18" t="s">
        <v>15</v>
      </c>
      <c r="G6" s="9"/>
      <c r="H6" s="26"/>
      <c r="I6" s="9"/>
      <c r="K6" s="477"/>
    </row>
    <row r="7" spans="1:14" ht="24" customHeight="1">
      <c r="A7" s="480"/>
      <c r="B7" s="481"/>
      <c r="C7" s="15" t="s">
        <v>11</v>
      </c>
      <c r="D7" s="10"/>
      <c r="E7" s="10"/>
      <c r="F7" s="18" t="s">
        <v>16</v>
      </c>
      <c r="G7" s="9"/>
      <c r="H7" s="26"/>
      <c r="I7" s="9"/>
      <c r="K7" s="477"/>
    </row>
    <row r="8" spans="1:14" ht="24" customHeight="1" thickBot="1">
      <c r="A8" s="474"/>
      <c r="B8" s="475"/>
      <c r="C8" s="6"/>
      <c r="D8" s="7"/>
      <c r="E8" s="17"/>
      <c r="I8" s="4"/>
      <c r="K8" s="49"/>
    </row>
    <row r="9" spans="1:14" ht="24" customHeight="1" thickTop="1" thickBot="1">
      <c r="A9" s="8"/>
      <c r="B9" s="6"/>
      <c r="C9" s="6"/>
      <c r="D9" s="7"/>
      <c r="E9" s="17"/>
      <c r="K9" s="49"/>
    </row>
    <row r="10" spans="1:14" ht="15.75" thickTop="1">
      <c r="A10" s="75" t="s">
        <v>99</v>
      </c>
      <c r="B10" s="76"/>
      <c r="C10" s="70"/>
      <c r="D10" s="80" t="s">
        <v>100</v>
      </c>
      <c r="E10" s="70"/>
      <c r="F10" s="70"/>
      <c r="G10" s="71"/>
      <c r="H10" s="139"/>
      <c r="I10" s="140"/>
      <c r="J10" s="11"/>
      <c r="K10" s="49"/>
    </row>
    <row r="11" spans="1:14">
      <c r="A11" s="86" t="s">
        <v>88</v>
      </c>
      <c r="B11" s="77">
        <v>0.4</v>
      </c>
      <c r="C11" s="13"/>
      <c r="D11" s="81" t="s">
        <v>122</v>
      </c>
      <c r="E11" s="13"/>
      <c r="F11" s="13"/>
      <c r="G11" s="72"/>
      <c r="H11" s="135" t="s">
        <v>4</v>
      </c>
      <c r="I11" s="136" t="s">
        <v>4</v>
      </c>
      <c r="J11" s="11"/>
      <c r="K11" s="91"/>
    </row>
    <row r="12" spans="1:14">
      <c r="A12" s="86" t="s">
        <v>136</v>
      </c>
      <c r="B12" s="78" t="s">
        <v>121</v>
      </c>
      <c r="C12" s="13"/>
      <c r="D12" s="81" t="s">
        <v>314</v>
      </c>
      <c r="E12" s="13"/>
      <c r="F12" s="13"/>
      <c r="G12" s="72"/>
      <c r="H12" s="137" t="s">
        <v>6</v>
      </c>
      <c r="I12" s="138" t="s">
        <v>5</v>
      </c>
      <c r="J12" s="11"/>
      <c r="K12" s="49"/>
    </row>
    <row r="13" spans="1:14">
      <c r="A13" s="86" t="s">
        <v>97</v>
      </c>
      <c r="B13" s="78" t="s">
        <v>120</v>
      </c>
      <c r="C13" s="13"/>
      <c r="D13" s="81" t="s">
        <v>123</v>
      </c>
      <c r="E13" s="13"/>
      <c r="F13" s="13"/>
      <c r="G13" s="72"/>
      <c r="H13" s="137"/>
      <c r="I13" s="141"/>
      <c r="J13" s="11"/>
      <c r="K13" s="49"/>
    </row>
    <row r="14" spans="1:14">
      <c r="A14" s="86" t="s">
        <v>89</v>
      </c>
      <c r="B14" s="78" t="s">
        <v>120</v>
      </c>
      <c r="C14" s="13"/>
      <c r="D14" s="81"/>
      <c r="E14" s="13"/>
      <c r="F14" s="13"/>
      <c r="G14" s="72"/>
      <c r="H14" s="88">
        <f>SUM(H16:H100)</f>
        <v>0</v>
      </c>
      <c r="I14" s="127">
        <f>SUM(I16:I100)</f>
        <v>0</v>
      </c>
      <c r="J14" s="11"/>
      <c r="K14" s="49"/>
    </row>
    <row r="15" spans="1:14" ht="15.75" thickBot="1">
      <c r="A15" s="87" t="s">
        <v>98</v>
      </c>
      <c r="B15" s="79" t="s">
        <v>120</v>
      </c>
      <c r="C15" s="73"/>
      <c r="D15" s="82"/>
      <c r="E15" s="73"/>
      <c r="F15" s="73"/>
      <c r="G15" s="74"/>
      <c r="H15" s="124"/>
      <c r="I15" s="128"/>
      <c r="J15" s="11"/>
      <c r="K15" s="49"/>
    </row>
    <row r="16" spans="1:14" s="61" customFormat="1" ht="24" customHeight="1" thickTop="1">
      <c r="A16" s="58" t="s">
        <v>79</v>
      </c>
      <c r="B16" s="58" t="s">
        <v>0</v>
      </c>
      <c r="C16" s="58" t="s">
        <v>3</v>
      </c>
      <c r="D16" s="58" t="s">
        <v>1</v>
      </c>
      <c r="E16" s="59" t="s">
        <v>2</v>
      </c>
      <c r="F16" s="54" t="s">
        <v>20</v>
      </c>
      <c r="G16" s="55" t="s">
        <v>22</v>
      </c>
      <c r="H16" s="60" t="s">
        <v>6</v>
      </c>
      <c r="I16" s="59" t="s">
        <v>4</v>
      </c>
      <c r="K16" s="62"/>
    </row>
    <row r="17" spans="1:17" s="12" customFormat="1" ht="20.100000000000001" customHeight="1">
      <c r="A17" s="212">
        <v>820413140892</v>
      </c>
      <c r="B17" s="211" t="s">
        <v>296</v>
      </c>
      <c r="C17" s="211" t="s">
        <v>237</v>
      </c>
      <c r="D17" s="186" t="s">
        <v>243</v>
      </c>
      <c r="E17" s="188">
        <v>9.99</v>
      </c>
      <c r="F17" s="214">
        <v>5</v>
      </c>
      <c r="G17" s="31"/>
      <c r="H17" s="32"/>
      <c r="I17" s="33">
        <f>H17*E17*(1-G17)</f>
        <v>0</v>
      </c>
      <c r="K17" s="49"/>
      <c r="L17" s="16"/>
    </row>
    <row r="18" spans="1:17" s="12" customFormat="1" ht="20.100000000000001" customHeight="1">
      <c r="A18" s="212">
        <v>820413140694</v>
      </c>
      <c r="B18" s="211" t="s">
        <v>297</v>
      </c>
      <c r="C18" s="211" t="s">
        <v>237</v>
      </c>
      <c r="D18" s="186" t="s">
        <v>243</v>
      </c>
      <c r="E18" s="29">
        <v>9.99</v>
      </c>
      <c r="F18" s="214">
        <v>5</v>
      </c>
      <c r="G18" s="31"/>
      <c r="H18" s="32"/>
      <c r="I18" s="33">
        <f t="shared" ref="I18:I81" si="0">H18*E18*(1-G18)</f>
        <v>0</v>
      </c>
      <c r="K18" s="49"/>
    </row>
    <row r="19" spans="1:17" s="12" customFormat="1" ht="20.100000000000001" customHeight="1">
      <c r="A19" s="212">
        <v>191329161951</v>
      </c>
      <c r="B19" s="211" t="s">
        <v>298</v>
      </c>
      <c r="C19" s="211" t="s">
        <v>237</v>
      </c>
      <c r="D19" s="186" t="s">
        <v>243</v>
      </c>
      <c r="E19" s="29">
        <v>14.99</v>
      </c>
      <c r="F19" s="214">
        <v>9.99</v>
      </c>
      <c r="G19" s="31"/>
      <c r="H19" s="32"/>
      <c r="I19" s="33">
        <f t="shared" si="0"/>
        <v>0</v>
      </c>
      <c r="K19" s="49"/>
    </row>
    <row r="20" spans="1:17" s="12" customFormat="1" ht="20.100000000000001" customHeight="1">
      <c r="A20" s="212">
        <v>191329205631</v>
      </c>
      <c r="B20" s="211" t="s">
        <v>299</v>
      </c>
      <c r="C20" s="211" t="s">
        <v>237</v>
      </c>
      <c r="D20" s="186" t="s">
        <v>243</v>
      </c>
      <c r="E20" s="29">
        <v>14.99</v>
      </c>
      <c r="F20" s="214">
        <v>9.99</v>
      </c>
      <c r="G20" s="31"/>
      <c r="H20" s="32"/>
      <c r="I20" s="33">
        <f t="shared" si="0"/>
        <v>0</v>
      </c>
      <c r="K20" s="48"/>
    </row>
    <row r="21" spans="1:17" s="12" customFormat="1" ht="20.100000000000001" customHeight="1">
      <c r="A21" s="212">
        <v>191329215128</v>
      </c>
      <c r="B21" s="211" t="s">
        <v>300</v>
      </c>
      <c r="C21" s="211" t="s">
        <v>237</v>
      </c>
      <c r="D21" s="186" t="s">
        <v>243</v>
      </c>
      <c r="E21" s="29">
        <v>14.99</v>
      </c>
      <c r="F21" s="214">
        <v>9.99</v>
      </c>
      <c r="G21" s="31"/>
      <c r="H21" s="32"/>
      <c r="I21" s="33">
        <f t="shared" si="0"/>
        <v>0</v>
      </c>
      <c r="K21" s="48"/>
    </row>
    <row r="22" spans="1:17" s="12" customFormat="1" ht="20.100000000000001" customHeight="1">
      <c r="A22" s="212">
        <v>602438574698</v>
      </c>
      <c r="B22" s="211" t="s">
        <v>301</v>
      </c>
      <c r="C22" s="211" t="s">
        <v>308</v>
      </c>
      <c r="D22" s="186" t="s">
        <v>236</v>
      </c>
      <c r="E22" s="29">
        <v>11.99</v>
      </c>
      <c r="F22" s="214">
        <v>7.99</v>
      </c>
      <c r="G22" s="31"/>
      <c r="H22" s="32"/>
      <c r="I22" s="33">
        <f t="shared" si="0"/>
        <v>0</v>
      </c>
      <c r="K22" s="48"/>
    </row>
    <row r="23" spans="1:17" s="12" customFormat="1" ht="20.100000000000001" customHeight="1">
      <c r="A23" s="212">
        <v>602507447243</v>
      </c>
      <c r="B23" s="211" t="s">
        <v>302</v>
      </c>
      <c r="C23" s="211" t="s">
        <v>309</v>
      </c>
      <c r="D23" s="186" t="s">
        <v>236</v>
      </c>
      <c r="E23" s="29">
        <v>13.99</v>
      </c>
      <c r="F23" s="214">
        <v>7.99</v>
      </c>
      <c r="G23" s="31"/>
      <c r="H23" s="32"/>
      <c r="I23" s="33">
        <f t="shared" si="0"/>
        <v>0</v>
      </c>
      <c r="K23" s="177"/>
    </row>
    <row r="24" spans="1:17" s="12" customFormat="1" ht="20.100000000000001" customHeight="1">
      <c r="A24" s="212">
        <v>602438454044</v>
      </c>
      <c r="B24" s="211" t="s">
        <v>303</v>
      </c>
      <c r="C24" s="211" t="s">
        <v>310</v>
      </c>
      <c r="D24" s="186" t="s">
        <v>236</v>
      </c>
      <c r="E24" s="29">
        <v>11.99</v>
      </c>
      <c r="F24" s="214">
        <v>7.99</v>
      </c>
      <c r="G24" s="31"/>
      <c r="H24" s="32"/>
      <c r="I24" s="33">
        <f t="shared" si="0"/>
        <v>0</v>
      </c>
      <c r="K24" s="69"/>
    </row>
    <row r="25" spans="1:17" s="12" customFormat="1" ht="20.100000000000001" customHeight="1">
      <c r="A25" s="212">
        <v>602438574797</v>
      </c>
      <c r="B25" s="211" t="s">
        <v>304</v>
      </c>
      <c r="C25" s="211" t="s">
        <v>311</v>
      </c>
      <c r="D25" s="186" t="s">
        <v>236</v>
      </c>
      <c r="E25" s="29">
        <v>13.99</v>
      </c>
      <c r="F25" s="214">
        <v>7.99</v>
      </c>
      <c r="G25" s="31"/>
      <c r="H25" s="32"/>
      <c r="I25" s="33">
        <f t="shared" si="0"/>
        <v>0</v>
      </c>
      <c r="K25" s="69"/>
    </row>
    <row r="26" spans="1:17" s="12" customFormat="1" ht="20.100000000000001" customHeight="1">
      <c r="A26" s="212">
        <v>602435921761</v>
      </c>
      <c r="B26" s="211" t="s">
        <v>305</v>
      </c>
      <c r="C26" s="211" t="s">
        <v>312</v>
      </c>
      <c r="D26" s="186" t="s">
        <v>236</v>
      </c>
      <c r="E26" s="29">
        <v>11.99</v>
      </c>
      <c r="F26" s="214">
        <v>7.99</v>
      </c>
      <c r="G26" s="31"/>
      <c r="H26" s="32"/>
      <c r="I26" s="33">
        <f t="shared" si="0"/>
        <v>0</v>
      </c>
      <c r="K26" s="69"/>
    </row>
    <row r="27" spans="1:17" s="12" customFormat="1" ht="20.100000000000001" customHeight="1">
      <c r="A27" s="212">
        <v>602435855516</v>
      </c>
      <c r="B27" s="211" t="s">
        <v>306</v>
      </c>
      <c r="C27" s="211" t="s">
        <v>313</v>
      </c>
      <c r="D27" s="186" t="s">
        <v>236</v>
      </c>
      <c r="E27" s="29">
        <v>11.99</v>
      </c>
      <c r="F27" s="214">
        <v>7.99</v>
      </c>
      <c r="G27" s="31"/>
      <c r="H27" s="32"/>
      <c r="I27" s="33">
        <f t="shared" si="0"/>
        <v>0</v>
      </c>
      <c r="K27" s="69"/>
    </row>
    <row r="28" spans="1:17" s="12" customFormat="1" ht="20.100000000000001" customHeight="1">
      <c r="A28" s="212">
        <v>602438574902</v>
      </c>
      <c r="B28" s="211" t="s">
        <v>307</v>
      </c>
      <c r="C28" s="211" t="s">
        <v>307</v>
      </c>
      <c r="D28" s="186" t="s">
        <v>236</v>
      </c>
      <c r="E28" s="29">
        <v>11.99</v>
      </c>
      <c r="F28" s="214">
        <v>7.99</v>
      </c>
      <c r="G28" s="31"/>
      <c r="H28" s="32"/>
      <c r="I28" s="33">
        <f t="shared" si="0"/>
        <v>0</v>
      </c>
      <c r="K28" s="69"/>
      <c r="L28" s="68"/>
      <c r="N28" s="68"/>
      <c r="O28" s="68"/>
      <c r="P28" s="68"/>
      <c r="Q28" s="68"/>
    </row>
    <row r="29" spans="1:17" s="12" customFormat="1" ht="12.75">
      <c r="A29" s="27"/>
      <c r="B29" s="28"/>
      <c r="C29" s="211"/>
      <c r="D29" s="186"/>
      <c r="E29" s="29"/>
      <c r="F29" s="30"/>
      <c r="G29" s="31"/>
      <c r="H29" s="32"/>
      <c r="I29" s="33">
        <f t="shared" si="0"/>
        <v>0</v>
      </c>
      <c r="K29" s="69"/>
      <c r="L29" s="68"/>
      <c r="N29" s="68"/>
      <c r="O29" s="68"/>
      <c r="P29" s="68"/>
      <c r="Q29" s="68"/>
    </row>
    <row r="30" spans="1:17" s="12" customFormat="1" ht="12.75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69"/>
      <c r="L30" s="68"/>
      <c r="N30" s="68"/>
      <c r="O30" s="68"/>
      <c r="P30" s="68"/>
      <c r="Q30" s="68"/>
    </row>
    <row r="31" spans="1:17" s="12" customFormat="1" ht="12.75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69"/>
    </row>
    <row r="32" spans="1:17" s="12" customFormat="1" ht="12.75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69"/>
    </row>
    <row r="33" spans="1:11" s="12" customFormat="1" ht="12.75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69"/>
    </row>
    <row r="34" spans="1:11" s="12" customFormat="1" ht="12.75" customHeight="1">
      <c r="A34" s="27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69"/>
    </row>
    <row r="35" spans="1:11" s="12" customFormat="1" ht="12.75" customHeight="1">
      <c r="A35" s="27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69"/>
    </row>
    <row r="36" spans="1:11" s="12" customFormat="1" ht="12.75">
      <c r="A36" s="27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9"/>
    </row>
    <row r="37" spans="1:11" s="12" customFormat="1" ht="12.75" customHeight="1">
      <c r="A37" s="27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9"/>
    </row>
    <row r="38" spans="1:11" s="12" customFormat="1" ht="12.75" customHeight="1">
      <c r="A38" s="27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9"/>
    </row>
    <row r="39" spans="1:11" s="12" customFormat="1" ht="12.75" customHeight="1">
      <c r="A39" s="27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9"/>
    </row>
    <row r="40" spans="1:11" s="12" customFormat="1" ht="12.75" customHeight="1">
      <c r="A40" s="27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9"/>
    </row>
    <row r="41" spans="1:11" s="12" customFormat="1" ht="12.75" customHeight="1">
      <c r="A41" s="27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9"/>
    </row>
    <row r="42" spans="1:11" s="12" customFormat="1" ht="12.75" customHeight="1">
      <c r="A42" s="27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9"/>
    </row>
    <row r="43" spans="1:11" s="12" customFormat="1" ht="12.75" customHeight="1">
      <c r="A43" s="27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9"/>
    </row>
    <row r="44" spans="1:11" s="12" customFormat="1" ht="12.75" customHeight="1">
      <c r="A44" s="27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9"/>
    </row>
    <row r="45" spans="1:11" s="12" customFormat="1" ht="12.75" customHeight="1">
      <c r="A45" s="27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9"/>
    </row>
    <row r="46" spans="1:11" s="12" customFormat="1" ht="12.75" customHeight="1">
      <c r="A46" s="27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9"/>
    </row>
    <row r="47" spans="1:11" s="12" customFormat="1" ht="12.75" customHeight="1">
      <c r="A47" s="27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9"/>
    </row>
    <row r="48" spans="1:11" s="12" customFormat="1" ht="12.75" customHeight="1">
      <c r="A48" s="27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9"/>
    </row>
    <row r="49" spans="1:11" s="12" customFormat="1" ht="12.75" customHeight="1">
      <c r="A49" s="27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9"/>
    </row>
    <row r="50" spans="1:11" s="12" customFormat="1" ht="12.75" customHeight="1">
      <c r="A50" s="27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9"/>
    </row>
    <row r="51" spans="1:11" s="12" customFormat="1" ht="12.75" customHeight="1">
      <c r="A51" s="27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9"/>
    </row>
    <row r="52" spans="1:11" s="12" customFormat="1" ht="12.75" customHeight="1">
      <c r="A52" s="27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9"/>
    </row>
    <row r="53" spans="1:11" s="12" customFormat="1" ht="12.75" customHeight="1">
      <c r="A53" s="27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9"/>
    </row>
    <row r="54" spans="1:11" s="12" customFormat="1" ht="12.75" customHeight="1">
      <c r="A54" s="27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9"/>
    </row>
    <row r="55" spans="1:11" s="12" customFormat="1" ht="12.75" customHeight="1">
      <c r="A55" s="27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9"/>
    </row>
    <row r="56" spans="1:11" s="12" customFormat="1" ht="12.75" customHeight="1">
      <c r="A56" s="27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9"/>
    </row>
    <row r="57" spans="1:11" s="12" customFormat="1" ht="12.75" customHeight="1">
      <c r="A57" s="27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9"/>
    </row>
    <row r="58" spans="1:11" s="12" customFormat="1" ht="12.75" customHeight="1">
      <c r="A58" s="27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9"/>
    </row>
    <row r="59" spans="1:11" s="12" customFormat="1" ht="12.75" customHeight="1">
      <c r="A59" s="27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9"/>
    </row>
    <row r="60" spans="1:11" s="12" customFormat="1" ht="12.75" customHeight="1">
      <c r="A60" s="27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9"/>
    </row>
    <row r="61" spans="1:11" s="12" customFormat="1" ht="12.75" customHeight="1">
      <c r="A61" s="27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9"/>
    </row>
    <row r="62" spans="1:11" s="12" customFormat="1" ht="12.75" customHeight="1">
      <c r="A62" s="27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9"/>
    </row>
    <row r="63" spans="1:11" s="12" customFormat="1" ht="12.75" customHeight="1">
      <c r="A63" s="27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9"/>
    </row>
    <row r="64" spans="1:11" s="12" customFormat="1" ht="12.75" customHeight="1">
      <c r="A64" s="27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9"/>
    </row>
    <row r="65" spans="1:11" s="41" customFormat="1" ht="12.75" customHeight="1">
      <c r="A65" s="27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9"/>
    </row>
    <row r="66" spans="1:11" s="41" customFormat="1" ht="12.75" customHeight="1">
      <c r="A66" s="27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9"/>
    </row>
    <row r="67" spans="1:11" s="41" customFormat="1" ht="12.75" customHeight="1">
      <c r="A67" s="27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9"/>
    </row>
    <row r="68" spans="1:11" s="41" customFormat="1" ht="12.75" customHeight="1">
      <c r="A68" s="27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9"/>
    </row>
    <row r="69" spans="1:11" s="41" customFormat="1" ht="12.75" customHeight="1">
      <c r="A69" s="27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9"/>
    </row>
    <row r="70" spans="1:11" s="41" customFormat="1" ht="12.75" customHeight="1">
      <c r="A70" s="27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9"/>
    </row>
    <row r="71" spans="1:11" s="41" customFormat="1" ht="12.75" customHeight="1">
      <c r="A71" s="27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9"/>
    </row>
    <row r="72" spans="1:11" s="41" customFormat="1" ht="12.75" customHeight="1">
      <c r="A72" s="27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9"/>
    </row>
    <row r="73" spans="1:11" s="41" customFormat="1" ht="12.75" customHeight="1">
      <c r="A73" s="27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9"/>
    </row>
    <row r="74" spans="1:11" s="41" customFormat="1" ht="12.75" customHeight="1">
      <c r="A74" s="27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9"/>
    </row>
    <row r="75" spans="1:11" s="41" customFormat="1" ht="12.75" customHeight="1">
      <c r="A75" s="27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9"/>
    </row>
    <row r="76" spans="1:11" s="41" customFormat="1" ht="12.75" customHeight="1">
      <c r="A76" s="27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9"/>
    </row>
    <row r="77" spans="1:11" s="41" customFormat="1" ht="15" customHeight="1">
      <c r="A77" s="27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9"/>
    </row>
    <row r="78" spans="1:11" s="41" customFormat="1" ht="15" customHeight="1">
      <c r="A78" s="27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9"/>
    </row>
    <row r="79" spans="1:11" s="41" customFormat="1" ht="15" customHeight="1">
      <c r="A79" s="27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9"/>
    </row>
    <row r="80" spans="1:11" s="41" customFormat="1" ht="15" customHeight="1">
      <c r="A80" s="27"/>
      <c r="B80" s="28"/>
      <c r="C80" s="28"/>
      <c r="D80" s="27"/>
      <c r="E80" s="29"/>
      <c r="F80" s="30"/>
      <c r="G80" s="31"/>
      <c r="H80" s="32"/>
      <c r="I80" s="33">
        <f t="shared" si="0"/>
        <v>0</v>
      </c>
      <c r="K80" s="69"/>
    </row>
    <row r="81" spans="1:11" s="41" customFormat="1" ht="15" customHeight="1">
      <c r="A81" s="27"/>
      <c r="B81" s="28"/>
      <c r="C81" s="28"/>
      <c r="D81" s="27"/>
      <c r="E81" s="29"/>
      <c r="F81" s="30"/>
      <c r="G81" s="31"/>
      <c r="H81" s="32"/>
      <c r="I81" s="33">
        <f t="shared" si="0"/>
        <v>0</v>
      </c>
      <c r="K81" s="69"/>
    </row>
    <row r="82" spans="1:11" s="41" customFormat="1" ht="15" customHeight="1">
      <c r="A82" s="27"/>
      <c r="B82" s="28"/>
      <c r="C82" s="28"/>
      <c r="D82" s="27"/>
      <c r="E82" s="29"/>
      <c r="F82" s="30"/>
      <c r="G82" s="31"/>
      <c r="H82" s="32"/>
      <c r="I82" s="33">
        <f t="shared" ref="I82:I100" si="1">H82*E82*(1-G82)</f>
        <v>0</v>
      </c>
      <c r="K82" s="69"/>
    </row>
    <row r="83" spans="1:11" s="41" customFormat="1" ht="15" customHeight="1">
      <c r="A83" s="27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9"/>
    </row>
    <row r="84" spans="1:11" s="41" customFormat="1" ht="15" customHeight="1">
      <c r="A84" s="27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9"/>
    </row>
    <row r="85" spans="1:11" s="41" customFormat="1" ht="15" customHeight="1">
      <c r="A85" s="27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9"/>
    </row>
    <row r="86" spans="1:11" s="41" customFormat="1" ht="15" customHeight="1">
      <c r="A86" s="27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9"/>
    </row>
    <row r="87" spans="1:11" s="41" customFormat="1" ht="15" customHeight="1">
      <c r="A87" s="27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9"/>
    </row>
    <row r="88" spans="1:11" ht="15" customHeight="1">
      <c r="A88" s="27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9"/>
    </row>
    <row r="89" spans="1:11" ht="15" customHeight="1">
      <c r="A89" s="27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9"/>
    </row>
    <row r="90" spans="1:11" ht="15" customHeight="1">
      <c r="A90" s="27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9"/>
    </row>
    <row r="91" spans="1:11" ht="15" customHeight="1">
      <c r="A91" s="27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9"/>
    </row>
    <row r="92" spans="1:11" ht="15" customHeight="1">
      <c r="A92" s="27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9"/>
    </row>
    <row r="93" spans="1:11" ht="15" customHeight="1">
      <c r="A93" s="27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9"/>
    </row>
    <row r="94" spans="1:11" ht="15" customHeight="1">
      <c r="A94" s="27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9"/>
    </row>
    <row r="95" spans="1:11" ht="15" customHeight="1">
      <c r="A95" s="27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9"/>
    </row>
    <row r="96" spans="1:11" ht="15" customHeight="1">
      <c r="A96" s="27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9"/>
    </row>
    <row r="97" spans="1:11" ht="15" customHeight="1">
      <c r="A97" s="27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9"/>
    </row>
    <row r="98" spans="1:11" ht="15" customHeight="1">
      <c r="A98" s="27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9"/>
    </row>
    <row r="99" spans="1:11" ht="15" customHeight="1">
      <c r="A99" s="27"/>
      <c r="B99" s="28"/>
      <c r="C99" s="28"/>
      <c r="D99" s="27"/>
      <c r="E99" s="29"/>
      <c r="F99" s="30"/>
      <c r="G99" s="31"/>
      <c r="H99" s="32"/>
      <c r="I99" s="33">
        <f t="shared" si="1"/>
        <v>0</v>
      </c>
      <c r="K99" s="69"/>
    </row>
    <row r="100" spans="1:11" ht="15" customHeight="1">
      <c r="A100" s="27"/>
      <c r="B100" s="28"/>
      <c r="C100" s="28"/>
      <c r="D100" s="27"/>
      <c r="E100" s="29"/>
      <c r="F100" s="30"/>
      <c r="G100" s="31"/>
      <c r="H100" s="32"/>
      <c r="I100" s="33">
        <f t="shared" si="1"/>
        <v>0</v>
      </c>
      <c r="K100" s="69"/>
    </row>
    <row r="101" spans="1:11" ht="15" customHeight="1">
      <c r="A101" s="107" t="s">
        <v>91</v>
      </c>
      <c r="K101" s="69"/>
    </row>
    <row r="102" spans="1:11" ht="15" customHeight="1">
      <c r="K102" s="69"/>
    </row>
    <row r="103" spans="1:11" ht="15" customHeight="1">
      <c r="K103" s="69"/>
    </row>
  </sheetData>
  <sheetProtection formatCells="0" formatRows="0" insertRows="0" deleteRows="0"/>
  <mergeCells count="8">
    <mergeCell ref="K1:K7"/>
    <mergeCell ref="A8:B8"/>
    <mergeCell ref="A1:I2"/>
    <mergeCell ref="A3:B3"/>
    <mergeCell ref="A4:B4"/>
    <mergeCell ref="A5:B5"/>
    <mergeCell ref="A6:B6"/>
    <mergeCell ref="A7:B7"/>
  </mergeCells>
  <conditionalFormatting sqref="A17:I100">
    <cfRule type="notContainsBlanks" dxfId="79" priority="3">
      <formula>LEN(TRIM(A17))&gt;0</formula>
    </cfRule>
  </conditionalFormatting>
  <conditionalFormatting sqref="A17:A1048576">
    <cfRule type="duplicateValues" dxfId="78" priority="16"/>
  </conditionalFormatting>
  <conditionalFormatting sqref="A1:A1048576">
    <cfRule type="duplicateValues" dxfId="77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6E8BC-D2E8-4211-9B9D-6BAC7899021E}">
  <dimension ref="A1:L89"/>
  <sheetViews>
    <sheetView showGridLines="0" zoomScaleNormal="100" workbookViewId="0">
      <selection activeCell="G89" sqref="G89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491" t="s">
        <v>258</v>
      </c>
      <c r="B1" s="491"/>
      <c r="C1" s="491"/>
      <c r="D1" s="491"/>
      <c r="E1" s="491"/>
      <c r="F1" s="491"/>
      <c r="G1" s="491"/>
      <c r="H1" s="491"/>
      <c r="I1" s="491"/>
    </row>
    <row r="2" spans="1:12" ht="24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12" ht="24" customHeight="1">
      <c r="A3" s="497" t="s">
        <v>29</v>
      </c>
      <c r="B3" s="498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2" ht="24" customHeight="1">
      <c r="A4" s="499" t="s">
        <v>30</v>
      </c>
      <c r="B4" s="500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2" ht="24" customHeight="1">
      <c r="A5" s="499" t="s">
        <v>31</v>
      </c>
      <c r="B5" s="500"/>
      <c r="C5" s="15" t="s">
        <v>9</v>
      </c>
      <c r="D5" s="10"/>
      <c r="E5" s="10"/>
      <c r="F5" s="19" t="s">
        <v>14</v>
      </c>
      <c r="G5" s="9"/>
      <c r="H5" s="26"/>
      <c r="I5" s="9"/>
      <c r="L5" s="25"/>
    </row>
    <row r="6" spans="1:12" ht="24" customHeight="1">
      <c r="A6" s="499" t="s">
        <v>205</v>
      </c>
      <c r="B6" s="500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2" ht="24" customHeight="1">
      <c r="A7" s="480" t="s">
        <v>206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</row>
    <row r="8" spans="1:12" ht="33" customHeight="1" thickBot="1">
      <c r="A8" s="495" t="s">
        <v>204</v>
      </c>
      <c r="B8" s="496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50" t="s">
        <v>168</v>
      </c>
      <c r="B10" s="151"/>
      <c r="C10" s="170"/>
      <c r="D10" s="164"/>
      <c r="E10" s="151"/>
      <c r="F10" s="151"/>
      <c r="G10" s="165"/>
      <c r="H10" s="139"/>
      <c r="I10" s="140"/>
    </row>
    <row r="11" spans="1:12" ht="20.25" customHeight="1">
      <c r="A11" s="144" t="s">
        <v>170</v>
      </c>
      <c r="B11" s="69"/>
      <c r="C11" s="171"/>
      <c r="D11" s="166"/>
      <c r="E11" s="69"/>
      <c r="F11" s="69"/>
      <c r="G11" s="167"/>
      <c r="H11" s="135" t="s">
        <v>4</v>
      </c>
      <c r="I11" s="136" t="s">
        <v>4</v>
      </c>
    </row>
    <row r="12" spans="1:12">
      <c r="A12" s="144" t="s">
        <v>169</v>
      </c>
      <c r="B12" s="69"/>
      <c r="C12" s="171"/>
      <c r="D12" s="166"/>
      <c r="E12" s="69"/>
      <c r="F12" s="69"/>
      <c r="G12" s="167"/>
      <c r="H12" s="137" t="s">
        <v>6</v>
      </c>
      <c r="I12" s="138" t="s">
        <v>5</v>
      </c>
    </row>
    <row r="13" spans="1:12">
      <c r="A13" s="144"/>
      <c r="B13" s="69"/>
      <c r="C13" s="171"/>
      <c r="D13" s="166"/>
      <c r="E13" s="69"/>
      <c r="F13" s="69"/>
      <c r="G13" s="167"/>
      <c r="H13" s="137"/>
      <c r="I13" s="141"/>
    </row>
    <row r="14" spans="1:12">
      <c r="A14" s="144"/>
      <c r="B14" s="69"/>
      <c r="C14" s="171"/>
      <c r="D14" s="166"/>
      <c r="E14" s="69"/>
      <c r="F14" s="69"/>
      <c r="G14" s="167"/>
      <c r="H14" s="88">
        <f>SUM(H16:H84)</f>
        <v>0</v>
      </c>
      <c r="I14" s="127">
        <f>SUM(I16:I84)</f>
        <v>0</v>
      </c>
    </row>
    <row r="15" spans="1:12" ht="15.75" thickBot="1">
      <c r="A15" s="145"/>
      <c r="B15" s="152"/>
      <c r="C15" s="172"/>
      <c r="D15" s="168"/>
      <c r="E15" s="152"/>
      <c r="F15" s="152"/>
      <c r="G15" s="169"/>
      <c r="H15" s="124"/>
      <c r="I15" s="128"/>
    </row>
    <row r="16" spans="1:12" s="57" customFormat="1" ht="24.75" customHeight="1" thickTop="1">
      <c r="A16" s="52" t="s">
        <v>0</v>
      </c>
      <c r="B16" s="52" t="s">
        <v>90</v>
      </c>
      <c r="C16" s="52" t="s">
        <v>24</v>
      </c>
      <c r="D16" s="52" t="s">
        <v>25</v>
      </c>
      <c r="E16" s="53" t="s">
        <v>26</v>
      </c>
      <c r="F16" s="54" t="s">
        <v>28</v>
      </c>
      <c r="G16" s="55" t="s">
        <v>23</v>
      </c>
      <c r="H16" s="56" t="s">
        <v>27</v>
      </c>
      <c r="I16" s="53" t="s">
        <v>4</v>
      </c>
    </row>
    <row r="17" spans="1:9" s="13" customFormat="1" ht="19.5" customHeight="1">
      <c r="A17" s="193" t="s">
        <v>315</v>
      </c>
      <c r="B17" s="194"/>
      <c r="C17" s="194">
        <v>96069128939</v>
      </c>
      <c r="D17" s="195">
        <f>G17*0.5</f>
        <v>8.4949999999999992</v>
      </c>
      <c r="E17" s="43"/>
      <c r="F17" s="195">
        <f>E17*D17</f>
        <v>0</v>
      </c>
      <c r="G17" s="195">
        <v>16.989999999999998</v>
      </c>
      <c r="H17" s="27"/>
      <c r="I17" s="40">
        <f>H17*D17</f>
        <v>0</v>
      </c>
    </row>
    <row r="18" spans="1:9" s="13" customFormat="1" ht="19.5" customHeight="1">
      <c r="A18" s="193" t="s">
        <v>316</v>
      </c>
      <c r="B18" s="194"/>
      <c r="C18" s="194">
        <v>96069572923</v>
      </c>
      <c r="D18" s="195">
        <f t="shared" ref="D18:D20" si="0">G18*0.5</f>
        <v>26.495000000000001</v>
      </c>
      <c r="E18" s="43"/>
      <c r="F18" s="195">
        <f t="shared" ref="F18:F35" si="1">E18*D18</f>
        <v>0</v>
      </c>
      <c r="G18" s="195">
        <v>52.99</v>
      </c>
      <c r="H18" s="27"/>
      <c r="I18" s="40">
        <f t="shared" ref="I18:I65" si="2">H18*D18</f>
        <v>0</v>
      </c>
    </row>
    <row r="19" spans="1:9" s="13" customFormat="1" ht="19.5" customHeight="1">
      <c r="A19" s="193" t="s">
        <v>317</v>
      </c>
      <c r="B19" s="194"/>
      <c r="C19" s="194">
        <v>96069571834</v>
      </c>
      <c r="D19" s="195">
        <f t="shared" si="0"/>
        <v>17.995000000000001</v>
      </c>
      <c r="E19" s="43"/>
      <c r="F19" s="195">
        <f t="shared" si="1"/>
        <v>0</v>
      </c>
      <c r="G19" s="195">
        <v>35.99</v>
      </c>
      <c r="H19" s="27"/>
      <c r="I19" s="40">
        <f t="shared" si="2"/>
        <v>0</v>
      </c>
    </row>
    <row r="20" spans="1:9" s="13" customFormat="1" ht="19.5" customHeight="1">
      <c r="A20" s="193" t="s">
        <v>318</v>
      </c>
      <c r="B20" s="194"/>
      <c r="C20" s="194">
        <v>96069107064</v>
      </c>
      <c r="D20" s="195">
        <f t="shared" si="0"/>
        <v>16.495000000000001</v>
      </c>
      <c r="E20" s="43"/>
      <c r="F20" s="195">
        <f t="shared" si="1"/>
        <v>0</v>
      </c>
      <c r="G20" s="195">
        <v>32.99</v>
      </c>
      <c r="H20" s="27"/>
      <c r="I20" s="40">
        <f t="shared" si="2"/>
        <v>0</v>
      </c>
    </row>
    <row r="21" spans="1:9" s="12" customFormat="1" ht="19.5" hidden="1" customHeight="1">
      <c r="A21" s="42"/>
      <c r="B21" s="28"/>
      <c r="C21" s="27"/>
      <c r="D21" s="21"/>
      <c r="E21" s="46"/>
      <c r="F21" s="44">
        <f t="shared" si="1"/>
        <v>0</v>
      </c>
      <c r="G21" s="22"/>
      <c r="H21" s="46"/>
      <c r="I21" s="40">
        <f t="shared" si="2"/>
        <v>0</v>
      </c>
    </row>
    <row r="22" spans="1:9" s="12" customFormat="1" ht="19.5" hidden="1" customHeight="1">
      <c r="A22" s="42"/>
      <c r="B22" s="28"/>
      <c r="C22" s="27"/>
      <c r="D22" s="21"/>
      <c r="E22" s="46"/>
      <c r="F22" s="44">
        <f t="shared" si="1"/>
        <v>0</v>
      </c>
      <c r="G22" s="22"/>
      <c r="H22" s="46"/>
      <c r="I22" s="40">
        <f t="shared" si="2"/>
        <v>0</v>
      </c>
    </row>
    <row r="23" spans="1:9" s="12" customFormat="1" ht="19.5" hidden="1" customHeight="1">
      <c r="A23" s="42"/>
      <c r="B23" s="28"/>
      <c r="C23" s="27"/>
      <c r="D23" s="21"/>
      <c r="E23" s="46"/>
      <c r="F23" s="44">
        <f t="shared" si="1"/>
        <v>0</v>
      </c>
      <c r="G23" s="22"/>
      <c r="H23" s="46"/>
      <c r="I23" s="40">
        <f t="shared" si="2"/>
        <v>0</v>
      </c>
    </row>
    <row r="24" spans="1:9" s="12" customFormat="1" ht="19.5" hidden="1" customHeight="1">
      <c r="A24" s="42"/>
      <c r="B24" s="28"/>
      <c r="C24" s="27"/>
      <c r="D24" s="21"/>
      <c r="E24" s="46"/>
      <c r="F24" s="44">
        <f t="shared" si="1"/>
        <v>0</v>
      </c>
      <c r="G24" s="22"/>
      <c r="H24" s="46"/>
      <c r="I24" s="40">
        <f t="shared" si="2"/>
        <v>0</v>
      </c>
    </row>
    <row r="25" spans="1:9" s="12" customFormat="1" ht="19.5" hidden="1" customHeight="1">
      <c r="A25" s="42"/>
      <c r="B25" s="28"/>
      <c r="C25" s="27"/>
      <c r="D25" s="21"/>
      <c r="E25" s="46"/>
      <c r="F25" s="44">
        <f t="shared" si="1"/>
        <v>0</v>
      </c>
      <c r="G25" s="22"/>
      <c r="H25" s="46"/>
      <c r="I25" s="40">
        <f t="shared" si="2"/>
        <v>0</v>
      </c>
    </row>
    <row r="26" spans="1:9" s="12" customFormat="1" ht="19.5" hidden="1" customHeight="1">
      <c r="A26" s="42"/>
      <c r="B26" s="28"/>
      <c r="C26" s="27"/>
      <c r="D26" s="21"/>
      <c r="E26" s="46"/>
      <c r="F26" s="44">
        <f t="shared" si="1"/>
        <v>0</v>
      </c>
      <c r="G26" s="22"/>
      <c r="H26" s="46"/>
      <c r="I26" s="40">
        <f t="shared" si="2"/>
        <v>0</v>
      </c>
    </row>
    <row r="27" spans="1:9" s="12" customFormat="1" ht="12.75" hidden="1">
      <c r="A27" s="42"/>
      <c r="B27" s="28"/>
      <c r="C27" s="27"/>
      <c r="D27" s="21"/>
      <c r="E27" s="46"/>
      <c r="F27" s="44">
        <f t="shared" si="1"/>
        <v>0</v>
      </c>
      <c r="G27" s="22"/>
      <c r="H27" s="46"/>
      <c r="I27" s="40">
        <f t="shared" si="2"/>
        <v>0</v>
      </c>
    </row>
    <row r="28" spans="1:9" s="12" customFormat="1" ht="12.75" hidden="1">
      <c r="A28" s="42"/>
      <c r="B28" s="28"/>
      <c r="C28" s="27"/>
      <c r="D28" s="21"/>
      <c r="E28" s="46"/>
      <c r="F28" s="44">
        <f t="shared" si="1"/>
        <v>0</v>
      </c>
      <c r="G28" s="22"/>
      <c r="H28" s="46"/>
      <c r="I28" s="40">
        <f t="shared" si="2"/>
        <v>0</v>
      </c>
    </row>
    <row r="29" spans="1:9" s="12" customFormat="1" ht="12.75" hidden="1">
      <c r="A29" s="42"/>
      <c r="B29" s="28"/>
      <c r="C29" s="27"/>
      <c r="D29" s="21"/>
      <c r="E29" s="46"/>
      <c r="F29" s="44">
        <f t="shared" si="1"/>
        <v>0</v>
      </c>
      <c r="G29" s="22"/>
      <c r="H29" s="46"/>
      <c r="I29" s="40">
        <f t="shared" si="2"/>
        <v>0</v>
      </c>
    </row>
    <row r="30" spans="1:9" s="12" customFormat="1" ht="12.75" hidden="1">
      <c r="A30" s="42"/>
      <c r="B30" s="28"/>
      <c r="C30" s="27"/>
      <c r="D30" s="21"/>
      <c r="E30" s="46"/>
      <c r="F30" s="44">
        <f t="shared" si="1"/>
        <v>0</v>
      </c>
      <c r="G30" s="22"/>
      <c r="H30" s="46"/>
      <c r="I30" s="40">
        <f t="shared" si="2"/>
        <v>0</v>
      </c>
    </row>
    <row r="31" spans="1:9" s="12" customFormat="1" ht="12.75" hidden="1">
      <c r="A31" s="42"/>
      <c r="B31" s="28"/>
      <c r="C31" s="27"/>
      <c r="D31" s="21"/>
      <c r="E31" s="46"/>
      <c r="F31" s="44">
        <f t="shared" si="1"/>
        <v>0</v>
      </c>
      <c r="G31" s="22"/>
      <c r="H31" s="46"/>
      <c r="I31" s="40">
        <f t="shared" si="2"/>
        <v>0</v>
      </c>
    </row>
    <row r="32" spans="1:9" s="12" customFormat="1" ht="12.75" hidden="1">
      <c r="A32" s="42"/>
      <c r="B32" s="28"/>
      <c r="C32" s="27"/>
      <c r="D32" s="21"/>
      <c r="E32" s="46"/>
      <c r="F32" s="44">
        <f t="shared" si="1"/>
        <v>0</v>
      </c>
      <c r="G32" s="22"/>
      <c r="H32" s="46"/>
      <c r="I32" s="40">
        <f t="shared" si="2"/>
        <v>0</v>
      </c>
    </row>
    <row r="33" spans="1:9" s="12" customFormat="1" ht="12.75" hidden="1">
      <c r="A33" s="42"/>
      <c r="B33" s="28"/>
      <c r="C33" s="27"/>
      <c r="D33" s="21"/>
      <c r="E33" s="46"/>
      <c r="F33" s="44">
        <f t="shared" si="1"/>
        <v>0</v>
      </c>
      <c r="G33" s="22"/>
      <c r="H33" s="46"/>
      <c r="I33" s="40">
        <f t="shared" si="2"/>
        <v>0</v>
      </c>
    </row>
    <row r="34" spans="1:9" s="12" customFormat="1" ht="12.75" hidden="1">
      <c r="A34" s="42"/>
      <c r="B34" s="28"/>
      <c r="C34" s="27"/>
      <c r="D34" s="21"/>
      <c r="E34" s="46"/>
      <c r="F34" s="44">
        <f t="shared" si="1"/>
        <v>0</v>
      </c>
      <c r="G34" s="22"/>
      <c r="H34" s="46"/>
      <c r="I34" s="40">
        <f t="shared" si="2"/>
        <v>0</v>
      </c>
    </row>
    <row r="35" spans="1:9" s="12" customFormat="1" ht="12.75" hidden="1">
      <c r="A35" s="42"/>
      <c r="B35" s="28"/>
      <c r="C35" s="27"/>
      <c r="D35" s="21"/>
      <c r="E35" s="46"/>
      <c r="F35" s="44">
        <f t="shared" si="1"/>
        <v>0</v>
      </c>
      <c r="G35" s="22"/>
      <c r="H35" s="46"/>
      <c r="I35" s="40">
        <f t="shared" si="2"/>
        <v>0</v>
      </c>
    </row>
    <row r="36" spans="1:9" s="12" customFormat="1" ht="12.75" hidden="1">
      <c r="A36" s="42"/>
      <c r="B36" s="28"/>
      <c r="C36" s="27"/>
      <c r="D36" s="21"/>
      <c r="E36" s="46"/>
      <c r="F36" s="44">
        <f t="shared" ref="F36:F87" si="3">E36*D36</f>
        <v>0</v>
      </c>
      <c r="G36" s="22"/>
      <c r="H36" s="46"/>
      <c r="I36" s="40">
        <f t="shared" si="2"/>
        <v>0</v>
      </c>
    </row>
    <row r="37" spans="1:9" s="12" customFormat="1" ht="12.75" hidden="1">
      <c r="A37" s="42"/>
      <c r="B37" s="28"/>
      <c r="C37" s="27"/>
      <c r="D37" s="21"/>
      <c r="E37" s="46"/>
      <c r="F37" s="44">
        <f t="shared" si="3"/>
        <v>0</v>
      </c>
      <c r="G37" s="22"/>
      <c r="H37" s="46"/>
      <c r="I37" s="40">
        <f t="shared" si="2"/>
        <v>0</v>
      </c>
    </row>
    <row r="38" spans="1:9" s="12" customFormat="1" ht="12.75" hidden="1">
      <c r="A38" s="42"/>
      <c r="B38" s="28"/>
      <c r="C38" s="27"/>
      <c r="D38" s="21"/>
      <c r="E38" s="46"/>
      <c r="F38" s="44">
        <f t="shared" si="3"/>
        <v>0</v>
      </c>
      <c r="G38" s="22"/>
      <c r="H38" s="46"/>
      <c r="I38" s="40">
        <f t="shared" si="2"/>
        <v>0</v>
      </c>
    </row>
    <row r="39" spans="1:9" s="12" customFormat="1" ht="12.75" hidden="1">
      <c r="A39" s="42"/>
      <c r="B39" s="28"/>
      <c r="C39" s="27"/>
      <c r="D39" s="21"/>
      <c r="E39" s="46"/>
      <c r="F39" s="44">
        <f t="shared" si="3"/>
        <v>0</v>
      </c>
      <c r="G39" s="22"/>
      <c r="H39" s="46"/>
      <c r="I39" s="40">
        <f t="shared" si="2"/>
        <v>0</v>
      </c>
    </row>
    <row r="40" spans="1:9" s="12" customFormat="1" ht="12.75" hidden="1">
      <c r="A40" s="42"/>
      <c r="B40" s="28"/>
      <c r="C40" s="27"/>
      <c r="D40" s="21"/>
      <c r="E40" s="46"/>
      <c r="F40" s="44">
        <f t="shared" si="3"/>
        <v>0</v>
      </c>
      <c r="G40" s="22"/>
      <c r="H40" s="46"/>
      <c r="I40" s="40">
        <f t="shared" si="2"/>
        <v>0</v>
      </c>
    </row>
    <row r="41" spans="1:9" s="12" customFormat="1" ht="12.75" hidden="1">
      <c r="A41" s="42"/>
      <c r="B41" s="28"/>
      <c r="C41" s="27"/>
      <c r="D41" s="21"/>
      <c r="E41" s="46"/>
      <c r="F41" s="44">
        <f t="shared" si="3"/>
        <v>0</v>
      </c>
      <c r="G41" s="22"/>
      <c r="H41" s="46"/>
      <c r="I41" s="40">
        <f t="shared" si="2"/>
        <v>0</v>
      </c>
    </row>
    <row r="42" spans="1:9" s="12" customFormat="1" ht="12.75" hidden="1">
      <c r="A42" s="42"/>
      <c r="B42" s="28"/>
      <c r="C42" s="27"/>
      <c r="D42" s="21"/>
      <c r="E42" s="46"/>
      <c r="F42" s="44">
        <f t="shared" si="3"/>
        <v>0</v>
      </c>
      <c r="G42" s="22"/>
      <c r="H42" s="46"/>
      <c r="I42" s="40">
        <f t="shared" si="2"/>
        <v>0</v>
      </c>
    </row>
    <row r="43" spans="1:9" s="12" customFormat="1" ht="12.75" hidden="1">
      <c r="A43" s="42"/>
      <c r="B43" s="28"/>
      <c r="C43" s="27"/>
      <c r="D43" s="21"/>
      <c r="E43" s="46"/>
      <c r="F43" s="44">
        <f t="shared" si="3"/>
        <v>0</v>
      </c>
      <c r="G43" s="22"/>
      <c r="H43" s="46"/>
      <c r="I43" s="40">
        <f t="shared" si="2"/>
        <v>0</v>
      </c>
    </row>
    <row r="44" spans="1:9" s="12" customFormat="1" ht="12.75" hidden="1">
      <c r="A44" s="42"/>
      <c r="B44" s="28"/>
      <c r="C44" s="27"/>
      <c r="D44" s="21"/>
      <c r="E44" s="46"/>
      <c r="F44" s="44">
        <f t="shared" si="3"/>
        <v>0</v>
      </c>
      <c r="G44" s="22"/>
      <c r="H44" s="46"/>
      <c r="I44" s="40">
        <f t="shared" si="2"/>
        <v>0</v>
      </c>
    </row>
    <row r="45" spans="1:9" s="12" customFormat="1" ht="12.75" hidden="1">
      <c r="A45" s="42"/>
      <c r="B45" s="28"/>
      <c r="C45" s="27"/>
      <c r="D45" s="21"/>
      <c r="E45" s="46"/>
      <c r="F45" s="44">
        <f t="shared" si="3"/>
        <v>0</v>
      </c>
      <c r="G45" s="22"/>
      <c r="H45" s="46"/>
      <c r="I45" s="40">
        <f t="shared" si="2"/>
        <v>0</v>
      </c>
    </row>
    <row r="46" spans="1:9" s="12" customFormat="1" ht="12.75" hidden="1">
      <c r="A46" s="42"/>
      <c r="B46" s="28"/>
      <c r="C46" s="27"/>
      <c r="D46" s="21"/>
      <c r="E46" s="46"/>
      <c r="F46" s="44">
        <f t="shared" si="3"/>
        <v>0</v>
      </c>
      <c r="G46" s="22"/>
      <c r="H46" s="46"/>
      <c r="I46" s="40">
        <f t="shared" si="2"/>
        <v>0</v>
      </c>
    </row>
    <row r="47" spans="1:9" s="12" customFormat="1" ht="12.75" hidden="1">
      <c r="A47" s="42"/>
      <c r="B47" s="28"/>
      <c r="C47" s="27"/>
      <c r="D47" s="21"/>
      <c r="E47" s="46"/>
      <c r="F47" s="44">
        <f t="shared" si="3"/>
        <v>0</v>
      </c>
      <c r="G47" s="22"/>
      <c r="H47" s="46"/>
      <c r="I47" s="40">
        <f t="shared" si="2"/>
        <v>0</v>
      </c>
    </row>
    <row r="48" spans="1:9" s="12" customFormat="1" ht="12.75" hidden="1">
      <c r="A48" s="42"/>
      <c r="B48" s="28"/>
      <c r="C48" s="27"/>
      <c r="D48" s="21"/>
      <c r="E48" s="46"/>
      <c r="F48" s="44">
        <f t="shared" si="3"/>
        <v>0</v>
      </c>
      <c r="G48" s="22"/>
      <c r="H48" s="46"/>
      <c r="I48" s="40">
        <f t="shared" si="2"/>
        <v>0</v>
      </c>
    </row>
    <row r="49" spans="1:9" s="12" customFormat="1" ht="12.75" hidden="1">
      <c r="A49" s="42"/>
      <c r="B49" s="28"/>
      <c r="C49" s="27"/>
      <c r="D49" s="21"/>
      <c r="E49" s="46"/>
      <c r="F49" s="44">
        <f t="shared" si="3"/>
        <v>0</v>
      </c>
      <c r="G49" s="22"/>
      <c r="H49" s="46"/>
      <c r="I49" s="40">
        <f t="shared" si="2"/>
        <v>0</v>
      </c>
    </row>
    <row r="50" spans="1:9" s="41" customFormat="1" ht="12.75" hidden="1">
      <c r="A50" s="42"/>
      <c r="B50" s="28"/>
      <c r="C50" s="27"/>
      <c r="D50" s="21"/>
      <c r="E50" s="46"/>
      <c r="F50" s="44">
        <f t="shared" si="3"/>
        <v>0</v>
      </c>
      <c r="G50" s="22"/>
      <c r="H50" s="46"/>
      <c r="I50" s="40">
        <f t="shared" si="2"/>
        <v>0</v>
      </c>
    </row>
    <row r="51" spans="1:9" s="41" customFormat="1" ht="12.75" hidden="1">
      <c r="A51" s="42"/>
      <c r="B51" s="28"/>
      <c r="C51" s="27"/>
      <c r="D51" s="21"/>
      <c r="E51" s="46"/>
      <c r="F51" s="44">
        <f t="shared" si="3"/>
        <v>0</v>
      </c>
      <c r="G51" s="22"/>
      <c r="H51" s="46"/>
      <c r="I51" s="40">
        <f t="shared" si="2"/>
        <v>0</v>
      </c>
    </row>
    <row r="52" spans="1:9" s="41" customFormat="1" ht="12.75" hidden="1">
      <c r="A52" s="42"/>
      <c r="B52" s="28"/>
      <c r="C52" s="27"/>
      <c r="D52" s="21"/>
      <c r="E52" s="46"/>
      <c r="F52" s="44">
        <f t="shared" si="3"/>
        <v>0</v>
      </c>
      <c r="G52" s="22"/>
      <c r="H52" s="46"/>
      <c r="I52" s="40">
        <f t="shared" si="2"/>
        <v>0</v>
      </c>
    </row>
    <row r="53" spans="1:9" s="41" customFormat="1" ht="12.75" hidden="1">
      <c r="A53" s="42"/>
      <c r="B53" s="28"/>
      <c r="C53" s="27"/>
      <c r="D53" s="21"/>
      <c r="E53" s="46"/>
      <c r="F53" s="44">
        <f t="shared" si="3"/>
        <v>0</v>
      </c>
      <c r="G53" s="22"/>
      <c r="H53" s="46"/>
      <c r="I53" s="40">
        <f t="shared" si="2"/>
        <v>0</v>
      </c>
    </row>
    <row r="54" spans="1:9" s="41" customFormat="1" ht="12.75" hidden="1">
      <c r="A54" s="42"/>
      <c r="B54" s="28"/>
      <c r="C54" s="27"/>
      <c r="D54" s="21"/>
      <c r="E54" s="46"/>
      <c r="F54" s="44">
        <f t="shared" si="3"/>
        <v>0</v>
      </c>
      <c r="G54" s="22"/>
      <c r="H54" s="46"/>
      <c r="I54" s="40">
        <f t="shared" si="2"/>
        <v>0</v>
      </c>
    </row>
    <row r="55" spans="1:9" s="41" customFormat="1" ht="12.75" hidden="1">
      <c r="A55" s="42"/>
      <c r="B55" s="28"/>
      <c r="C55" s="27"/>
      <c r="D55" s="21"/>
      <c r="E55" s="46"/>
      <c r="F55" s="44">
        <f t="shared" si="3"/>
        <v>0</v>
      </c>
      <c r="G55" s="22"/>
      <c r="H55" s="46"/>
      <c r="I55" s="40">
        <f t="shared" si="2"/>
        <v>0</v>
      </c>
    </row>
    <row r="56" spans="1:9" s="41" customFormat="1" ht="12.75" hidden="1">
      <c r="A56" s="42"/>
      <c r="B56" s="28"/>
      <c r="C56" s="27"/>
      <c r="D56" s="21"/>
      <c r="E56" s="46"/>
      <c r="F56" s="44">
        <f t="shared" si="3"/>
        <v>0</v>
      </c>
      <c r="G56" s="22"/>
      <c r="H56" s="46"/>
      <c r="I56" s="40">
        <f t="shared" si="2"/>
        <v>0</v>
      </c>
    </row>
    <row r="57" spans="1:9" s="41" customFormat="1" ht="12.75" hidden="1">
      <c r="A57" s="42"/>
      <c r="B57" s="28"/>
      <c r="C57" s="27"/>
      <c r="D57" s="21"/>
      <c r="E57" s="46"/>
      <c r="F57" s="44">
        <f t="shared" si="3"/>
        <v>0</v>
      </c>
      <c r="G57" s="22"/>
      <c r="H57" s="46"/>
      <c r="I57" s="40">
        <f t="shared" si="2"/>
        <v>0</v>
      </c>
    </row>
    <row r="58" spans="1:9" s="41" customFormat="1" ht="12.75" hidden="1">
      <c r="A58" s="42"/>
      <c r="B58" s="28"/>
      <c r="C58" s="27"/>
      <c r="D58" s="21"/>
      <c r="E58" s="46"/>
      <c r="F58" s="44">
        <f t="shared" si="3"/>
        <v>0</v>
      </c>
      <c r="G58" s="22"/>
      <c r="H58" s="46"/>
      <c r="I58" s="40">
        <f t="shared" si="2"/>
        <v>0</v>
      </c>
    </row>
    <row r="59" spans="1:9" s="41" customFormat="1" ht="12.75" hidden="1">
      <c r="A59" s="42"/>
      <c r="B59" s="28"/>
      <c r="C59" s="27"/>
      <c r="D59" s="21"/>
      <c r="E59" s="46"/>
      <c r="F59" s="44">
        <f t="shared" si="3"/>
        <v>0</v>
      </c>
      <c r="G59" s="22"/>
      <c r="H59" s="46"/>
      <c r="I59" s="40">
        <f t="shared" si="2"/>
        <v>0</v>
      </c>
    </row>
    <row r="60" spans="1:9" s="41" customFormat="1" ht="12.75" hidden="1">
      <c r="A60" s="42"/>
      <c r="B60" s="28"/>
      <c r="C60" s="27"/>
      <c r="D60" s="21"/>
      <c r="E60" s="46"/>
      <c r="F60" s="44">
        <f t="shared" si="3"/>
        <v>0</v>
      </c>
      <c r="G60" s="22"/>
      <c r="H60" s="46"/>
      <c r="I60" s="40">
        <f t="shared" si="2"/>
        <v>0</v>
      </c>
    </row>
    <row r="61" spans="1:9" hidden="1">
      <c r="A61" s="42"/>
      <c r="B61" s="28"/>
      <c r="C61" s="27"/>
      <c r="D61" s="21"/>
      <c r="E61" s="46"/>
      <c r="F61" s="44">
        <f t="shared" si="3"/>
        <v>0</v>
      </c>
      <c r="G61" s="22"/>
      <c r="H61" s="46"/>
      <c r="I61" s="40">
        <f t="shared" si="2"/>
        <v>0</v>
      </c>
    </row>
    <row r="62" spans="1:9" hidden="1">
      <c r="A62" s="42"/>
      <c r="B62" s="28"/>
      <c r="C62" s="27"/>
      <c r="D62" s="21"/>
      <c r="E62" s="46"/>
      <c r="F62" s="44">
        <f t="shared" si="3"/>
        <v>0</v>
      </c>
      <c r="G62" s="22"/>
      <c r="H62" s="46"/>
      <c r="I62" s="40">
        <f t="shared" si="2"/>
        <v>0</v>
      </c>
    </row>
    <row r="63" spans="1:9" hidden="1">
      <c r="A63" s="42"/>
      <c r="B63" s="28"/>
      <c r="C63" s="27"/>
      <c r="D63" s="21"/>
      <c r="E63" s="46"/>
      <c r="F63" s="44">
        <f t="shared" si="3"/>
        <v>0</v>
      </c>
      <c r="G63" s="22"/>
      <c r="H63" s="46"/>
      <c r="I63" s="40">
        <f t="shared" si="2"/>
        <v>0</v>
      </c>
    </row>
    <row r="64" spans="1:9" hidden="1">
      <c r="A64" s="42"/>
      <c r="B64" s="28"/>
      <c r="C64" s="27"/>
      <c r="D64" s="21"/>
      <c r="E64" s="46"/>
      <c r="F64" s="44">
        <f t="shared" si="3"/>
        <v>0</v>
      </c>
      <c r="G64" s="22"/>
      <c r="H64" s="46"/>
      <c r="I64" s="40">
        <f t="shared" si="2"/>
        <v>0</v>
      </c>
    </row>
    <row r="65" spans="1:9" hidden="1">
      <c r="A65" s="42"/>
      <c r="B65" s="28"/>
      <c r="C65" s="27"/>
      <c r="D65" s="21"/>
      <c r="E65" s="46"/>
      <c r="F65" s="44">
        <f t="shared" si="3"/>
        <v>0</v>
      </c>
      <c r="G65" s="22"/>
      <c r="H65" s="46"/>
      <c r="I65" s="40">
        <f t="shared" si="2"/>
        <v>0</v>
      </c>
    </row>
    <row r="66" spans="1:9" hidden="1">
      <c r="A66" s="42"/>
      <c r="B66" s="28"/>
      <c r="C66" s="27"/>
      <c r="D66" s="21"/>
      <c r="E66" s="46"/>
      <c r="F66" s="44">
        <f t="shared" si="3"/>
        <v>0</v>
      </c>
      <c r="G66" s="22"/>
      <c r="H66" s="46"/>
      <c r="I66" s="40">
        <f t="shared" ref="I66:I87" si="4">H66*D66</f>
        <v>0</v>
      </c>
    </row>
    <row r="67" spans="1:9" hidden="1">
      <c r="A67" s="42"/>
      <c r="B67" s="28"/>
      <c r="C67" s="27"/>
      <c r="D67" s="21"/>
      <c r="E67" s="46"/>
      <c r="F67" s="44">
        <f t="shared" si="3"/>
        <v>0</v>
      </c>
      <c r="G67" s="22"/>
      <c r="H67" s="46"/>
      <c r="I67" s="40">
        <f t="shared" si="4"/>
        <v>0</v>
      </c>
    </row>
    <row r="68" spans="1:9" hidden="1">
      <c r="A68" s="42"/>
      <c r="B68" s="28"/>
      <c r="C68" s="27"/>
      <c r="D68" s="21"/>
      <c r="E68" s="46"/>
      <c r="F68" s="44">
        <f t="shared" si="3"/>
        <v>0</v>
      </c>
      <c r="G68" s="22"/>
      <c r="H68" s="46"/>
      <c r="I68" s="40">
        <f t="shared" si="4"/>
        <v>0</v>
      </c>
    </row>
    <row r="69" spans="1:9" hidden="1">
      <c r="A69" s="42"/>
      <c r="B69" s="28"/>
      <c r="C69" s="27"/>
      <c r="D69" s="21"/>
      <c r="E69" s="46"/>
      <c r="F69" s="44">
        <f t="shared" si="3"/>
        <v>0</v>
      </c>
      <c r="G69" s="22"/>
      <c r="H69" s="46"/>
      <c r="I69" s="40">
        <f t="shared" si="4"/>
        <v>0</v>
      </c>
    </row>
    <row r="70" spans="1:9" hidden="1">
      <c r="A70" s="42"/>
      <c r="B70" s="28"/>
      <c r="C70" s="27"/>
      <c r="D70" s="21"/>
      <c r="E70" s="46"/>
      <c r="F70" s="44">
        <f t="shared" si="3"/>
        <v>0</v>
      </c>
      <c r="G70" s="22"/>
      <c r="H70" s="46"/>
      <c r="I70" s="40">
        <f t="shared" si="4"/>
        <v>0</v>
      </c>
    </row>
    <row r="71" spans="1:9" hidden="1">
      <c r="A71" s="42"/>
      <c r="B71" s="28"/>
      <c r="C71" s="27"/>
      <c r="D71" s="21"/>
      <c r="E71" s="46"/>
      <c r="F71" s="44">
        <f t="shared" si="3"/>
        <v>0</v>
      </c>
      <c r="G71" s="22"/>
      <c r="H71" s="46"/>
      <c r="I71" s="40">
        <f t="shared" si="4"/>
        <v>0</v>
      </c>
    </row>
    <row r="72" spans="1:9" hidden="1">
      <c r="A72" s="42"/>
      <c r="B72" s="28"/>
      <c r="C72" s="27"/>
      <c r="D72" s="21"/>
      <c r="E72" s="46"/>
      <c r="F72" s="44">
        <f t="shared" si="3"/>
        <v>0</v>
      </c>
      <c r="G72" s="22"/>
      <c r="H72" s="46"/>
      <c r="I72" s="40">
        <f t="shared" si="4"/>
        <v>0</v>
      </c>
    </row>
    <row r="73" spans="1:9" hidden="1">
      <c r="A73" s="42"/>
      <c r="B73" s="28"/>
      <c r="C73" s="27"/>
      <c r="D73" s="21"/>
      <c r="E73" s="46"/>
      <c r="F73" s="44">
        <f t="shared" si="3"/>
        <v>0</v>
      </c>
      <c r="G73" s="22"/>
      <c r="H73" s="46"/>
      <c r="I73" s="40">
        <f t="shared" si="4"/>
        <v>0</v>
      </c>
    </row>
    <row r="74" spans="1:9" hidden="1">
      <c r="A74" s="42"/>
      <c r="B74" s="28"/>
      <c r="C74" s="27"/>
      <c r="D74" s="21"/>
      <c r="E74" s="46"/>
      <c r="F74" s="44">
        <f t="shared" si="3"/>
        <v>0</v>
      </c>
      <c r="G74" s="22"/>
      <c r="H74" s="46"/>
      <c r="I74" s="40">
        <f t="shared" si="4"/>
        <v>0</v>
      </c>
    </row>
    <row r="75" spans="1:9" hidden="1">
      <c r="A75" s="42"/>
      <c r="B75" s="28"/>
      <c r="C75" s="27"/>
      <c r="D75" s="21"/>
      <c r="E75" s="46"/>
      <c r="F75" s="44">
        <f t="shared" si="3"/>
        <v>0</v>
      </c>
      <c r="G75" s="22"/>
      <c r="H75" s="46"/>
      <c r="I75" s="40">
        <f t="shared" si="4"/>
        <v>0</v>
      </c>
    </row>
    <row r="76" spans="1:9" hidden="1">
      <c r="A76" s="42"/>
      <c r="B76" s="28"/>
      <c r="C76" s="27"/>
      <c r="D76" s="21"/>
      <c r="E76" s="46"/>
      <c r="F76" s="44">
        <f t="shared" si="3"/>
        <v>0</v>
      </c>
      <c r="G76" s="22"/>
      <c r="H76" s="46"/>
      <c r="I76" s="40">
        <f t="shared" si="4"/>
        <v>0</v>
      </c>
    </row>
    <row r="77" spans="1:9" hidden="1">
      <c r="A77" s="42"/>
      <c r="B77" s="28"/>
      <c r="C77" s="27"/>
      <c r="D77" s="21"/>
      <c r="E77" s="46"/>
      <c r="F77" s="44">
        <f t="shared" si="3"/>
        <v>0</v>
      </c>
      <c r="G77" s="22"/>
      <c r="H77" s="46"/>
      <c r="I77" s="40">
        <f t="shared" si="4"/>
        <v>0</v>
      </c>
    </row>
    <row r="78" spans="1:9" hidden="1">
      <c r="A78" s="42"/>
      <c r="B78" s="28"/>
      <c r="C78" s="27"/>
      <c r="D78" s="21"/>
      <c r="E78" s="46"/>
      <c r="F78" s="44">
        <f t="shared" si="3"/>
        <v>0</v>
      </c>
      <c r="G78" s="22"/>
      <c r="H78" s="46"/>
      <c r="I78" s="40">
        <f t="shared" si="4"/>
        <v>0</v>
      </c>
    </row>
    <row r="79" spans="1:9" hidden="1">
      <c r="A79" s="42"/>
      <c r="B79" s="28"/>
      <c r="C79" s="27"/>
      <c r="D79" s="21"/>
      <c r="E79" s="46"/>
      <c r="F79" s="44">
        <f t="shared" si="3"/>
        <v>0</v>
      </c>
      <c r="G79" s="22"/>
      <c r="H79" s="46"/>
      <c r="I79" s="40">
        <f t="shared" si="4"/>
        <v>0</v>
      </c>
    </row>
    <row r="80" spans="1:9" hidden="1">
      <c r="A80" s="42"/>
      <c r="B80" s="28"/>
      <c r="C80" s="27"/>
      <c r="D80" s="21"/>
      <c r="E80" s="46"/>
      <c r="F80" s="44">
        <f t="shared" si="3"/>
        <v>0</v>
      </c>
      <c r="G80" s="22"/>
      <c r="H80" s="46"/>
      <c r="I80" s="40">
        <f t="shared" si="4"/>
        <v>0</v>
      </c>
    </row>
    <row r="81" spans="1:9" hidden="1">
      <c r="A81" s="42"/>
      <c r="B81" s="28"/>
      <c r="C81" s="27"/>
      <c r="D81" s="21"/>
      <c r="E81" s="46"/>
      <c r="F81" s="44">
        <f t="shared" si="3"/>
        <v>0</v>
      </c>
      <c r="G81" s="22"/>
      <c r="H81" s="46"/>
      <c r="I81" s="40">
        <f t="shared" si="4"/>
        <v>0</v>
      </c>
    </row>
    <row r="82" spans="1:9" hidden="1">
      <c r="A82" s="42"/>
      <c r="B82" s="28"/>
      <c r="C82" s="27"/>
      <c r="D82" s="21"/>
      <c r="E82" s="46"/>
      <c r="F82" s="44">
        <f t="shared" si="3"/>
        <v>0</v>
      </c>
      <c r="G82" s="22"/>
      <c r="H82" s="46"/>
      <c r="I82" s="40">
        <f t="shared" si="4"/>
        <v>0</v>
      </c>
    </row>
    <row r="83" spans="1:9" hidden="1">
      <c r="A83" s="42"/>
      <c r="B83" s="28"/>
      <c r="C83" s="27"/>
      <c r="D83" s="21"/>
      <c r="E83" s="46"/>
      <c r="F83" s="44">
        <f t="shared" si="3"/>
        <v>0</v>
      </c>
      <c r="G83" s="22"/>
      <c r="H83" s="46"/>
      <c r="I83" s="40">
        <f t="shared" si="4"/>
        <v>0</v>
      </c>
    </row>
    <row r="84" spans="1:9" hidden="1">
      <c r="A84" s="42"/>
      <c r="B84" s="28"/>
      <c r="C84" s="27"/>
      <c r="D84" s="21"/>
      <c r="E84" s="46"/>
      <c r="F84" s="44">
        <f t="shared" si="3"/>
        <v>0</v>
      </c>
      <c r="G84" s="22"/>
      <c r="H84" s="46"/>
      <c r="I84" s="40">
        <f t="shared" si="4"/>
        <v>0</v>
      </c>
    </row>
    <row r="85" spans="1:9" hidden="1">
      <c r="A85" s="42"/>
      <c r="B85" s="28"/>
      <c r="C85" s="27"/>
      <c r="D85" s="21"/>
      <c r="E85" s="46"/>
      <c r="F85" s="44">
        <f t="shared" si="3"/>
        <v>0</v>
      </c>
      <c r="G85" s="22"/>
      <c r="H85" s="46"/>
      <c r="I85" s="40">
        <f t="shared" si="4"/>
        <v>0</v>
      </c>
    </row>
    <row r="86" spans="1:9" hidden="1">
      <c r="A86" s="42"/>
      <c r="B86" s="28"/>
      <c r="C86" s="27"/>
      <c r="D86" s="21"/>
      <c r="E86" s="46"/>
      <c r="F86" s="44">
        <f t="shared" si="3"/>
        <v>0</v>
      </c>
      <c r="G86" s="22"/>
      <c r="H86" s="46"/>
      <c r="I86" s="40">
        <f t="shared" si="4"/>
        <v>0</v>
      </c>
    </row>
    <row r="87" spans="1:9" ht="15.75" hidden="1">
      <c r="A87" s="67" t="s">
        <v>91</v>
      </c>
      <c r="B87" s="28"/>
      <c r="C87" s="27"/>
      <c r="D87" s="21"/>
      <c r="E87" s="46"/>
      <c r="F87" s="44">
        <f t="shared" si="3"/>
        <v>0</v>
      </c>
      <c r="G87" s="22"/>
      <c r="H87" s="46"/>
      <c r="I87" s="40">
        <f t="shared" si="4"/>
        <v>0</v>
      </c>
    </row>
    <row r="88" spans="1:9">
      <c r="A88" s="23"/>
    </row>
    <row r="89" spans="1:9">
      <c r="A89" s="23"/>
    </row>
  </sheetData>
  <sheetProtection formatCells="0" formatRows="0" insertRows="0" deleteRows="0"/>
  <mergeCells count="7">
    <mergeCell ref="A8:B8"/>
    <mergeCell ref="A1:I2"/>
    <mergeCell ref="A3:B3"/>
    <mergeCell ref="A4:B4"/>
    <mergeCell ref="A5:B5"/>
    <mergeCell ref="A6:B6"/>
    <mergeCell ref="A7:B7"/>
  </mergeCells>
  <conditionalFormatting sqref="B17:B20 H17:I20 A21:I87 E17:E20">
    <cfRule type="notContainsBlanks" dxfId="76" priority="12">
      <formula>LEN(TRIM(A17))&gt;0</formula>
    </cfRule>
  </conditionalFormatting>
  <conditionalFormatting sqref="A17:A20">
    <cfRule type="notContainsBlanks" dxfId="75" priority="10">
      <formula>LEN(TRIM(A17))&gt;0</formula>
    </cfRule>
  </conditionalFormatting>
  <conditionalFormatting sqref="G17:G20">
    <cfRule type="notContainsBlanks" dxfId="74" priority="8">
      <formula>LEN(TRIM(G17))&gt;0</formula>
    </cfRule>
  </conditionalFormatting>
  <conditionalFormatting sqref="C17:C20">
    <cfRule type="notContainsBlanks" dxfId="73" priority="5">
      <formula>LEN(TRIM(C17))&gt;0</formula>
    </cfRule>
  </conditionalFormatting>
  <conditionalFormatting sqref="C17:C1048576">
    <cfRule type="duplicateValues" dxfId="72" priority="4"/>
  </conditionalFormatting>
  <conditionalFormatting sqref="C1:C1048576">
    <cfRule type="duplicateValues" dxfId="71" priority="3"/>
  </conditionalFormatting>
  <conditionalFormatting sqref="D17:D20">
    <cfRule type="notContainsBlanks" dxfId="70" priority="2">
      <formula>LEN(TRIM(D17))&gt;0</formula>
    </cfRule>
  </conditionalFormatting>
  <conditionalFormatting sqref="F17:F20">
    <cfRule type="notContainsBlanks" dxfId="69" priority="1">
      <formula>LEN(TRIM(F17))&gt;0</formula>
    </cfRule>
  </conditionalFormatting>
  <hyperlinks>
    <hyperlink ref="A8" r:id="rId1" xr:uid="{27389EEF-5C83-4055-9E14-B2FCE001B71B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F977-9438-4E99-957C-06982CB4C33D}">
  <dimension ref="A1:L99"/>
  <sheetViews>
    <sheetView showGridLines="0" zoomScaleNormal="100" workbookViewId="0">
      <selection activeCell="F19" sqref="F19"/>
    </sheetView>
  </sheetViews>
  <sheetFormatPr defaultRowHeight="15"/>
  <cols>
    <col min="1" max="1" width="39.6640625" style="1" bestFit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491" t="s">
        <v>258</v>
      </c>
      <c r="B1" s="491"/>
      <c r="C1" s="491"/>
      <c r="D1" s="491"/>
      <c r="E1" s="491"/>
      <c r="F1" s="491"/>
      <c r="G1" s="491"/>
      <c r="H1" s="491"/>
      <c r="I1" s="491"/>
    </row>
    <row r="2" spans="1:12" ht="24" customHeight="1" thickBot="1">
      <c r="A2" s="491"/>
      <c r="B2" s="491"/>
      <c r="C2" s="491"/>
      <c r="D2" s="491"/>
      <c r="E2" s="491"/>
      <c r="F2" s="491"/>
      <c r="G2" s="491"/>
      <c r="H2" s="491"/>
      <c r="I2" s="491"/>
    </row>
    <row r="3" spans="1:12" ht="24" customHeight="1">
      <c r="A3" s="497" t="s">
        <v>36</v>
      </c>
      <c r="B3" s="498"/>
      <c r="C3" s="15" t="s">
        <v>7</v>
      </c>
      <c r="D3" s="10"/>
      <c r="E3" s="10"/>
      <c r="F3" s="18" t="s">
        <v>12</v>
      </c>
      <c r="G3" s="50"/>
      <c r="H3" s="51"/>
      <c r="I3" s="50"/>
    </row>
    <row r="4" spans="1:12" ht="24" customHeight="1">
      <c r="A4" s="499" t="s">
        <v>37</v>
      </c>
      <c r="B4" s="500"/>
      <c r="C4" s="15" t="s">
        <v>8</v>
      </c>
      <c r="D4" s="10"/>
      <c r="E4" s="10"/>
      <c r="F4" s="18" t="s">
        <v>13</v>
      </c>
      <c r="G4" s="9"/>
      <c r="H4" s="26"/>
      <c r="I4" s="9"/>
    </row>
    <row r="5" spans="1:12" ht="24" customHeight="1">
      <c r="A5" s="499" t="s">
        <v>38</v>
      </c>
      <c r="B5" s="500"/>
      <c r="C5" s="15" t="s">
        <v>9</v>
      </c>
      <c r="D5" s="10"/>
      <c r="E5" s="10"/>
      <c r="F5" s="19" t="s">
        <v>14</v>
      </c>
      <c r="G5" s="9"/>
      <c r="H5" s="26"/>
      <c r="I5" s="9"/>
      <c r="L5" s="25"/>
    </row>
    <row r="6" spans="1:12" ht="24" customHeight="1">
      <c r="A6" s="499" t="s">
        <v>207</v>
      </c>
      <c r="B6" s="500"/>
      <c r="C6" s="15" t="s">
        <v>10</v>
      </c>
      <c r="D6" s="10"/>
      <c r="E6" s="10"/>
      <c r="F6" s="18" t="s">
        <v>15</v>
      </c>
      <c r="G6" s="9"/>
      <c r="H6" s="26"/>
      <c r="I6" s="9"/>
    </row>
    <row r="7" spans="1:12" ht="24" customHeight="1">
      <c r="A7" s="492" t="s">
        <v>208</v>
      </c>
      <c r="B7" s="481"/>
      <c r="C7" s="15" t="s">
        <v>11</v>
      </c>
      <c r="D7" s="10"/>
      <c r="E7" s="10"/>
      <c r="F7" s="18" t="s">
        <v>16</v>
      </c>
      <c r="G7" s="9"/>
      <c r="H7" s="26"/>
      <c r="I7" s="9"/>
    </row>
    <row r="8" spans="1:12" ht="24" customHeight="1" thickBot="1">
      <c r="A8" s="474"/>
      <c r="B8" s="475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46" t="s">
        <v>92</v>
      </c>
      <c r="B10" s="153"/>
      <c r="C10" s="170"/>
      <c r="D10" s="156"/>
      <c r="E10" s="157"/>
      <c r="F10" s="157"/>
      <c r="G10" s="158"/>
      <c r="H10" s="139"/>
      <c r="I10" s="140"/>
    </row>
    <row r="11" spans="1:12">
      <c r="A11" s="86" t="s">
        <v>171</v>
      </c>
      <c r="B11" s="154"/>
      <c r="C11" s="171"/>
      <c r="D11" s="159"/>
      <c r="E11" s="68"/>
      <c r="F11" s="68"/>
      <c r="G11" s="160"/>
      <c r="H11" s="135" t="s">
        <v>4</v>
      </c>
      <c r="I11" s="136" t="s">
        <v>4</v>
      </c>
    </row>
    <row r="12" spans="1:12">
      <c r="A12" s="86" t="s">
        <v>172</v>
      </c>
      <c r="B12" s="154"/>
      <c r="C12" s="171"/>
      <c r="D12" s="159"/>
      <c r="E12" s="68"/>
      <c r="F12" s="68"/>
      <c r="G12" s="160"/>
      <c r="H12" s="137" t="s">
        <v>6</v>
      </c>
      <c r="I12" s="138" t="s">
        <v>5</v>
      </c>
    </row>
    <row r="13" spans="1:12">
      <c r="A13" s="86" t="s">
        <v>173</v>
      </c>
      <c r="B13" s="154"/>
      <c r="C13" s="171"/>
      <c r="D13" s="159"/>
      <c r="E13" s="68"/>
      <c r="F13" s="68"/>
      <c r="G13" s="160"/>
      <c r="H13" s="137"/>
      <c r="I13" s="141"/>
    </row>
    <row r="14" spans="1:12">
      <c r="A14" s="86" t="s">
        <v>174</v>
      </c>
      <c r="B14" s="154"/>
      <c r="C14" s="171"/>
      <c r="D14" s="159"/>
      <c r="E14" s="68"/>
      <c r="F14" s="68"/>
      <c r="G14" s="160"/>
      <c r="H14" s="88">
        <f>SUM(H16:H96)</f>
        <v>0</v>
      </c>
      <c r="I14" s="127">
        <f>SUM(I16:I96)</f>
        <v>0</v>
      </c>
    </row>
    <row r="15" spans="1:12" ht="15.75" thickBot="1">
      <c r="A15" s="87"/>
      <c r="B15" s="155"/>
      <c r="C15" s="172"/>
      <c r="D15" s="161"/>
      <c r="E15" s="162"/>
      <c r="F15" s="162"/>
      <c r="G15" s="163"/>
      <c r="H15" s="124"/>
      <c r="I15" s="128"/>
    </row>
    <row r="16" spans="1:12" s="57" customFormat="1" ht="24.75" customHeight="1" thickTop="1">
      <c r="A16" s="52" t="s">
        <v>0</v>
      </c>
      <c r="B16" s="52" t="s">
        <v>90</v>
      </c>
      <c r="C16" s="52" t="s">
        <v>24</v>
      </c>
      <c r="D16" s="52" t="s">
        <v>25</v>
      </c>
      <c r="E16" s="53" t="s">
        <v>26</v>
      </c>
      <c r="F16" s="54" t="s">
        <v>28</v>
      </c>
      <c r="G16" s="55" t="s">
        <v>23</v>
      </c>
      <c r="H16" s="56" t="s">
        <v>27</v>
      </c>
      <c r="I16" s="53" t="s">
        <v>4</v>
      </c>
    </row>
    <row r="17" spans="1:9" s="13" customFormat="1" ht="19.5" customHeight="1">
      <c r="A17" s="193" t="s">
        <v>328</v>
      </c>
      <c r="B17" s="193" t="s">
        <v>329</v>
      </c>
      <c r="C17" s="213">
        <v>9781639520930</v>
      </c>
      <c r="D17" s="143">
        <f>G17*0.5</f>
        <v>9.9949999999999992</v>
      </c>
      <c r="E17" s="43" t="s">
        <v>144</v>
      </c>
      <c r="F17" s="44" t="s">
        <v>144</v>
      </c>
      <c r="G17" s="195">
        <v>19.989999999999998</v>
      </c>
      <c r="H17" s="27"/>
      <c r="I17" s="40">
        <f>H17*D17</f>
        <v>0</v>
      </c>
    </row>
    <row r="18" spans="1:9" s="13" customFormat="1" ht="19.5" customHeight="1">
      <c r="A18" s="193" t="s">
        <v>330</v>
      </c>
      <c r="B18" s="193" t="s">
        <v>331</v>
      </c>
      <c r="C18" s="213">
        <v>1220000320918</v>
      </c>
      <c r="D18" s="143">
        <f t="shared" ref="D18:D77" si="0">G18*0.5</f>
        <v>6.4950000000000001</v>
      </c>
      <c r="E18" s="43" t="s">
        <v>144</v>
      </c>
      <c r="F18" s="44" t="s">
        <v>144</v>
      </c>
      <c r="G18" s="195">
        <v>12.99</v>
      </c>
      <c r="H18" s="27"/>
      <c r="I18" s="40">
        <f t="shared" ref="I18:I77" si="1">H18*D18</f>
        <v>0</v>
      </c>
    </row>
    <row r="19" spans="1:9" s="13" customFormat="1" ht="19.5" customHeight="1">
      <c r="A19" s="193" t="s">
        <v>319</v>
      </c>
      <c r="B19" s="193" t="s">
        <v>332</v>
      </c>
      <c r="C19" s="213">
        <v>1220000321151</v>
      </c>
      <c r="D19" s="143">
        <f t="shared" si="0"/>
        <v>2.4950000000000001</v>
      </c>
      <c r="E19" s="43" t="s">
        <v>144</v>
      </c>
      <c r="F19" s="44" t="s">
        <v>144</v>
      </c>
      <c r="G19" s="195">
        <v>4.99</v>
      </c>
      <c r="H19" s="27"/>
      <c r="I19" s="40">
        <f t="shared" si="1"/>
        <v>0</v>
      </c>
    </row>
    <row r="20" spans="1:9" s="13" customFormat="1" ht="19.5" customHeight="1">
      <c r="A20" s="193" t="s">
        <v>320</v>
      </c>
      <c r="B20" s="193" t="s">
        <v>333</v>
      </c>
      <c r="C20" s="213">
        <v>1220000321267</v>
      </c>
      <c r="D20" s="143">
        <f t="shared" si="0"/>
        <v>14.994999999999999</v>
      </c>
      <c r="E20" s="43" t="s">
        <v>144</v>
      </c>
      <c r="F20" s="44" t="s">
        <v>144</v>
      </c>
      <c r="G20" s="195">
        <v>29.99</v>
      </c>
      <c r="H20" s="27"/>
      <c r="I20" s="40">
        <f t="shared" si="1"/>
        <v>0</v>
      </c>
    </row>
    <row r="21" spans="1:9" s="13" customFormat="1" ht="19.5" customHeight="1">
      <c r="A21" s="193" t="s">
        <v>321</v>
      </c>
      <c r="B21" s="193" t="s">
        <v>334</v>
      </c>
      <c r="C21" s="213">
        <v>1220000321182</v>
      </c>
      <c r="D21" s="143">
        <f t="shared" si="0"/>
        <v>1.9950000000000001</v>
      </c>
      <c r="E21" s="43" t="s">
        <v>144</v>
      </c>
      <c r="F21" s="44" t="s">
        <v>144</v>
      </c>
      <c r="G21" s="195">
        <v>3.99</v>
      </c>
      <c r="H21" s="27"/>
      <c r="I21" s="40">
        <f t="shared" si="1"/>
        <v>0</v>
      </c>
    </row>
    <row r="22" spans="1:9" s="13" customFormat="1" ht="19.5" customHeight="1">
      <c r="A22" s="193" t="s">
        <v>322</v>
      </c>
      <c r="B22" s="193" t="s">
        <v>335</v>
      </c>
      <c r="C22" s="213">
        <v>1220000321120</v>
      </c>
      <c r="D22" s="143">
        <f t="shared" si="0"/>
        <v>6.4950000000000001</v>
      </c>
      <c r="E22" s="43" t="s">
        <v>144</v>
      </c>
      <c r="F22" s="44" t="s">
        <v>144</v>
      </c>
      <c r="G22" s="195">
        <v>12.99</v>
      </c>
      <c r="H22" s="27"/>
      <c r="I22" s="40">
        <f t="shared" si="1"/>
        <v>0</v>
      </c>
    </row>
    <row r="23" spans="1:9" s="12" customFormat="1" ht="19.5" customHeight="1">
      <c r="A23" s="193" t="s">
        <v>323</v>
      </c>
      <c r="B23" s="193" t="s">
        <v>336</v>
      </c>
      <c r="C23" s="213">
        <v>1220000320680</v>
      </c>
      <c r="D23" s="143">
        <f t="shared" si="0"/>
        <v>1.9950000000000001</v>
      </c>
      <c r="E23" s="43" t="s">
        <v>144</v>
      </c>
      <c r="F23" s="44" t="s">
        <v>144</v>
      </c>
      <c r="G23" s="195">
        <v>3.99</v>
      </c>
      <c r="H23" s="27"/>
      <c r="I23" s="40">
        <f t="shared" si="1"/>
        <v>0</v>
      </c>
    </row>
    <row r="24" spans="1:9" s="12" customFormat="1" ht="19.5" customHeight="1">
      <c r="A24" s="193" t="s">
        <v>324</v>
      </c>
      <c r="B24" s="193" t="s">
        <v>337</v>
      </c>
      <c r="C24" s="213">
        <v>9781639520916</v>
      </c>
      <c r="D24" s="143">
        <f t="shared" si="0"/>
        <v>8.4949999999999992</v>
      </c>
      <c r="E24" s="43" t="s">
        <v>144</v>
      </c>
      <c r="F24" s="44" t="s">
        <v>144</v>
      </c>
      <c r="G24" s="195">
        <v>16.989999999999998</v>
      </c>
      <c r="H24" s="27"/>
      <c r="I24" s="40">
        <f t="shared" si="1"/>
        <v>0</v>
      </c>
    </row>
    <row r="25" spans="1:9" s="12" customFormat="1" ht="19.5" customHeight="1">
      <c r="A25" s="193" t="s">
        <v>325</v>
      </c>
      <c r="B25" s="193" t="s">
        <v>338</v>
      </c>
      <c r="C25" s="213">
        <v>9781642724912</v>
      </c>
      <c r="D25" s="143">
        <f t="shared" si="0"/>
        <v>12.494999999999999</v>
      </c>
      <c r="E25" s="43" t="s">
        <v>144</v>
      </c>
      <c r="F25" s="44" t="s">
        <v>144</v>
      </c>
      <c r="G25" s="195">
        <v>24.99</v>
      </c>
      <c r="H25" s="27"/>
      <c r="I25" s="40">
        <f t="shared" si="1"/>
        <v>0</v>
      </c>
    </row>
    <row r="26" spans="1:9" s="12" customFormat="1" ht="19.5" customHeight="1">
      <c r="A26" s="193" t="s">
        <v>326</v>
      </c>
      <c r="B26" s="193" t="s">
        <v>339</v>
      </c>
      <c r="C26" s="213">
        <v>9781432133887</v>
      </c>
      <c r="D26" s="143">
        <f t="shared" si="0"/>
        <v>49.994999999999997</v>
      </c>
      <c r="E26" s="43" t="s">
        <v>144</v>
      </c>
      <c r="F26" s="44" t="s">
        <v>144</v>
      </c>
      <c r="G26" s="195">
        <v>99.99</v>
      </c>
      <c r="H26" s="27"/>
      <c r="I26" s="40">
        <f t="shared" si="1"/>
        <v>0</v>
      </c>
    </row>
    <row r="27" spans="1:9" s="12" customFormat="1" ht="19.5" customHeight="1">
      <c r="A27" s="193" t="s">
        <v>327</v>
      </c>
      <c r="B27" s="193" t="s">
        <v>340</v>
      </c>
      <c r="C27" s="213">
        <v>1220000139657</v>
      </c>
      <c r="D27" s="143">
        <f t="shared" si="0"/>
        <v>4.9950000000000001</v>
      </c>
      <c r="E27" s="43" t="s">
        <v>144</v>
      </c>
      <c r="F27" s="44" t="s">
        <v>144</v>
      </c>
      <c r="G27" s="195">
        <v>9.99</v>
      </c>
      <c r="H27" s="46"/>
      <c r="I27" s="40">
        <f t="shared" si="1"/>
        <v>0</v>
      </c>
    </row>
    <row r="28" spans="1:9" s="12" customFormat="1" ht="12.75" hidden="1" customHeight="1">
      <c r="A28" s="42"/>
      <c r="B28" s="28"/>
      <c r="C28" s="27"/>
      <c r="D28" s="143">
        <f t="shared" si="0"/>
        <v>0</v>
      </c>
      <c r="E28" s="43" t="s">
        <v>144</v>
      </c>
      <c r="F28" s="44" t="s">
        <v>144</v>
      </c>
      <c r="G28" s="22"/>
      <c r="H28" s="46"/>
      <c r="I28" s="40">
        <f t="shared" si="1"/>
        <v>0</v>
      </c>
    </row>
    <row r="29" spans="1:9" s="12" customFormat="1" ht="12.75" hidden="1" customHeight="1">
      <c r="A29" s="42"/>
      <c r="B29" s="28"/>
      <c r="C29" s="27"/>
      <c r="D29" s="143">
        <f t="shared" si="0"/>
        <v>0</v>
      </c>
      <c r="E29" s="43" t="s">
        <v>144</v>
      </c>
      <c r="F29" s="44" t="s">
        <v>144</v>
      </c>
      <c r="G29" s="22"/>
      <c r="H29" s="46"/>
      <c r="I29" s="40">
        <f t="shared" si="1"/>
        <v>0</v>
      </c>
    </row>
    <row r="30" spans="1:9" s="12" customFormat="1" ht="12.75" hidden="1">
      <c r="A30" s="42"/>
      <c r="B30" s="28"/>
      <c r="C30" s="27"/>
      <c r="D30" s="143">
        <f t="shared" si="0"/>
        <v>0</v>
      </c>
      <c r="E30" s="43" t="s">
        <v>144</v>
      </c>
      <c r="F30" s="44" t="s">
        <v>144</v>
      </c>
      <c r="G30" s="22"/>
      <c r="H30" s="46"/>
      <c r="I30" s="40">
        <f t="shared" si="1"/>
        <v>0</v>
      </c>
    </row>
    <row r="31" spans="1:9" s="12" customFormat="1" ht="12.75" hidden="1">
      <c r="A31" s="42"/>
      <c r="B31" s="28"/>
      <c r="C31" s="27"/>
      <c r="D31" s="143">
        <f t="shared" si="0"/>
        <v>0</v>
      </c>
      <c r="E31" s="43" t="s">
        <v>144</v>
      </c>
      <c r="F31" s="44" t="s">
        <v>144</v>
      </c>
      <c r="G31" s="22"/>
      <c r="H31" s="46"/>
      <c r="I31" s="40">
        <f t="shared" si="1"/>
        <v>0</v>
      </c>
    </row>
    <row r="32" spans="1:9" s="12" customFormat="1" ht="12.75" hidden="1">
      <c r="A32" s="42"/>
      <c r="B32" s="28"/>
      <c r="C32" s="27"/>
      <c r="D32" s="143">
        <f t="shared" si="0"/>
        <v>0</v>
      </c>
      <c r="E32" s="43" t="s">
        <v>144</v>
      </c>
      <c r="F32" s="44" t="s">
        <v>144</v>
      </c>
      <c r="G32" s="22"/>
      <c r="H32" s="46"/>
      <c r="I32" s="40">
        <f t="shared" si="1"/>
        <v>0</v>
      </c>
    </row>
    <row r="33" spans="1:9" s="12" customFormat="1" ht="12.75" hidden="1">
      <c r="A33" s="42"/>
      <c r="B33" s="28"/>
      <c r="C33" s="27"/>
      <c r="D33" s="143">
        <f t="shared" si="0"/>
        <v>0</v>
      </c>
      <c r="E33" s="43" t="s">
        <v>144</v>
      </c>
      <c r="F33" s="44" t="s">
        <v>144</v>
      </c>
      <c r="G33" s="22"/>
      <c r="H33" s="46"/>
      <c r="I33" s="40">
        <f t="shared" si="1"/>
        <v>0</v>
      </c>
    </row>
    <row r="34" spans="1:9" s="12" customFormat="1" ht="12.75" hidden="1">
      <c r="A34" s="42"/>
      <c r="B34" s="28"/>
      <c r="C34" s="27"/>
      <c r="D34" s="143">
        <f t="shared" si="0"/>
        <v>0</v>
      </c>
      <c r="E34" s="43" t="s">
        <v>144</v>
      </c>
      <c r="F34" s="44" t="s">
        <v>144</v>
      </c>
      <c r="G34" s="22"/>
      <c r="H34" s="46"/>
      <c r="I34" s="40">
        <f t="shared" si="1"/>
        <v>0</v>
      </c>
    </row>
    <row r="35" spans="1:9" s="12" customFormat="1" ht="12.75" hidden="1">
      <c r="A35" s="42"/>
      <c r="B35" s="28"/>
      <c r="C35" s="27"/>
      <c r="D35" s="143">
        <f t="shared" si="0"/>
        <v>0</v>
      </c>
      <c r="E35" s="43" t="s">
        <v>144</v>
      </c>
      <c r="F35" s="44" t="s">
        <v>144</v>
      </c>
      <c r="G35" s="22"/>
      <c r="H35" s="46"/>
      <c r="I35" s="40">
        <f t="shared" si="1"/>
        <v>0</v>
      </c>
    </row>
    <row r="36" spans="1:9" s="12" customFormat="1" ht="12.75" hidden="1">
      <c r="A36" s="42"/>
      <c r="B36" s="28"/>
      <c r="C36" s="27"/>
      <c r="D36" s="143">
        <f t="shared" si="0"/>
        <v>0</v>
      </c>
      <c r="E36" s="43" t="s">
        <v>144</v>
      </c>
      <c r="F36" s="44" t="s">
        <v>144</v>
      </c>
      <c r="G36" s="22"/>
      <c r="H36" s="46"/>
      <c r="I36" s="40">
        <f t="shared" si="1"/>
        <v>0</v>
      </c>
    </row>
    <row r="37" spans="1:9" s="12" customFormat="1" ht="12.75" hidden="1">
      <c r="A37" s="42"/>
      <c r="B37" s="28"/>
      <c r="C37" s="27"/>
      <c r="D37" s="143">
        <f t="shared" si="0"/>
        <v>0</v>
      </c>
      <c r="E37" s="43" t="s">
        <v>144</v>
      </c>
      <c r="F37" s="44" t="s">
        <v>144</v>
      </c>
      <c r="G37" s="22"/>
      <c r="H37" s="46"/>
      <c r="I37" s="40">
        <f t="shared" si="1"/>
        <v>0</v>
      </c>
    </row>
    <row r="38" spans="1:9" s="12" customFormat="1" ht="12.75" hidden="1">
      <c r="A38" s="42"/>
      <c r="B38" s="28"/>
      <c r="C38" s="27"/>
      <c r="D38" s="143">
        <f t="shared" si="0"/>
        <v>0</v>
      </c>
      <c r="E38" s="43" t="s">
        <v>144</v>
      </c>
      <c r="F38" s="44" t="s">
        <v>144</v>
      </c>
      <c r="G38" s="22"/>
      <c r="H38" s="46"/>
      <c r="I38" s="40">
        <f t="shared" si="1"/>
        <v>0</v>
      </c>
    </row>
    <row r="39" spans="1:9" s="12" customFormat="1" ht="12.75" hidden="1">
      <c r="A39" s="42"/>
      <c r="B39" s="28"/>
      <c r="C39" s="27"/>
      <c r="D39" s="143">
        <f t="shared" si="0"/>
        <v>0</v>
      </c>
      <c r="E39" s="43" t="s">
        <v>144</v>
      </c>
      <c r="F39" s="44" t="s">
        <v>144</v>
      </c>
      <c r="G39" s="22"/>
      <c r="H39" s="46"/>
      <c r="I39" s="40">
        <f t="shared" si="1"/>
        <v>0</v>
      </c>
    </row>
    <row r="40" spans="1:9" s="12" customFormat="1" ht="12.75" hidden="1">
      <c r="A40" s="42"/>
      <c r="B40" s="28"/>
      <c r="C40" s="27"/>
      <c r="D40" s="143">
        <f t="shared" si="0"/>
        <v>0</v>
      </c>
      <c r="E40" s="43" t="s">
        <v>144</v>
      </c>
      <c r="F40" s="44" t="s">
        <v>144</v>
      </c>
      <c r="G40" s="22"/>
      <c r="H40" s="46"/>
      <c r="I40" s="40">
        <f t="shared" si="1"/>
        <v>0</v>
      </c>
    </row>
    <row r="41" spans="1:9" s="12" customFormat="1" ht="12.75" hidden="1">
      <c r="A41" s="42"/>
      <c r="B41" s="28"/>
      <c r="C41" s="27"/>
      <c r="D41" s="143">
        <f t="shared" si="0"/>
        <v>0</v>
      </c>
      <c r="E41" s="43" t="s">
        <v>144</v>
      </c>
      <c r="F41" s="44" t="s">
        <v>144</v>
      </c>
      <c r="G41" s="22"/>
      <c r="H41" s="46"/>
      <c r="I41" s="40">
        <f t="shared" si="1"/>
        <v>0</v>
      </c>
    </row>
    <row r="42" spans="1:9" s="12" customFormat="1" ht="12.75" hidden="1">
      <c r="A42" s="42"/>
      <c r="B42" s="28"/>
      <c r="C42" s="27"/>
      <c r="D42" s="143">
        <f t="shared" si="0"/>
        <v>0</v>
      </c>
      <c r="E42" s="43" t="s">
        <v>144</v>
      </c>
      <c r="F42" s="44" t="s">
        <v>144</v>
      </c>
      <c r="G42" s="22"/>
      <c r="H42" s="46"/>
      <c r="I42" s="40">
        <f t="shared" si="1"/>
        <v>0</v>
      </c>
    </row>
    <row r="43" spans="1:9" s="12" customFormat="1" ht="12.75" hidden="1">
      <c r="A43" s="42"/>
      <c r="B43" s="28"/>
      <c r="C43" s="27"/>
      <c r="D43" s="143">
        <f t="shared" si="0"/>
        <v>0</v>
      </c>
      <c r="E43" s="43" t="s">
        <v>144</v>
      </c>
      <c r="F43" s="44" t="s">
        <v>144</v>
      </c>
      <c r="G43" s="22"/>
      <c r="H43" s="46"/>
      <c r="I43" s="40">
        <f t="shared" si="1"/>
        <v>0</v>
      </c>
    </row>
    <row r="44" spans="1:9" s="12" customFormat="1" ht="12.75" hidden="1">
      <c r="A44" s="42"/>
      <c r="B44" s="28"/>
      <c r="C44" s="27"/>
      <c r="D44" s="143">
        <f t="shared" si="0"/>
        <v>0</v>
      </c>
      <c r="E44" s="43" t="s">
        <v>144</v>
      </c>
      <c r="F44" s="44" t="s">
        <v>144</v>
      </c>
      <c r="G44" s="22"/>
      <c r="H44" s="46"/>
      <c r="I44" s="40">
        <f t="shared" si="1"/>
        <v>0</v>
      </c>
    </row>
    <row r="45" spans="1:9" s="12" customFormat="1" ht="12.75" hidden="1">
      <c r="A45" s="42"/>
      <c r="B45" s="28"/>
      <c r="C45" s="27"/>
      <c r="D45" s="143">
        <f t="shared" si="0"/>
        <v>0</v>
      </c>
      <c r="E45" s="43" t="s">
        <v>144</v>
      </c>
      <c r="F45" s="44" t="s">
        <v>144</v>
      </c>
      <c r="G45" s="22"/>
      <c r="H45" s="46"/>
      <c r="I45" s="40">
        <f t="shared" si="1"/>
        <v>0</v>
      </c>
    </row>
    <row r="46" spans="1:9" s="12" customFormat="1" ht="12.75" hidden="1">
      <c r="A46" s="42"/>
      <c r="B46" s="28"/>
      <c r="C46" s="27"/>
      <c r="D46" s="143">
        <f t="shared" si="0"/>
        <v>0</v>
      </c>
      <c r="E46" s="43" t="s">
        <v>144</v>
      </c>
      <c r="F46" s="44" t="s">
        <v>144</v>
      </c>
      <c r="G46" s="22"/>
      <c r="H46" s="46"/>
      <c r="I46" s="40">
        <f t="shared" si="1"/>
        <v>0</v>
      </c>
    </row>
    <row r="47" spans="1:9" s="12" customFormat="1" ht="12.75" hidden="1">
      <c r="A47" s="42"/>
      <c r="B47" s="28"/>
      <c r="C47" s="27"/>
      <c r="D47" s="143">
        <f t="shared" si="0"/>
        <v>0</v>
      </c>
      <c r="E47" s="43" t="s">
        <v>144</v>
      </c>
      <c r="F47" s="44" t="s">
        <v>144</v>
      </c>
      <c r="G47" s="22"/>
      <c r="H47" s="46"/>
      <c r="I47" s="40">
        <f t="shared" si="1"/>
        <v>0</v>
      </c>
    </row>
    <row r="48" spans="1:9" s="12" customFormat="1" ht="12.75" hidden="1">
      <c r="A48" s="42"/>
      <c r="B48" s="28"/>
      <c r="C48" s="27"/>
      <c r="D48" s="143">
        <f t="shared" si="0"/>
        <v>0</v>
      </c>
      <c r="E48" s="43" t="s">
        <v>144</v>
      </c>
      <c r="F48" s="44" t="s">
        <v>144</v>
      </c>
      <c r="G48" s="22"/>
      <c r="H48" s="46"/>
      <c r="I48" s="40">
        <f t="shared" si="1"/>
        <v>0</v>
      </c>
    </row>
    <row r="49" spans="1:9" s="12" customFormat="1" ht="12.75" hidden="1">
      <c r="A49" s="42"/>
      <c r="B49" s="28"/>
      <c r="C49" s="27"/>
      <c r="D49" s="143">
        <f t="shared" si="0"/>
        <v>0</v>
      </c>
      <c r="E49" s="43" t="s">
        <v>144</v>
      </c>
      <c r="F49" s="44" t="s">
        <v>144</v>
      </c>
      <c r="G49" s="22"/>
      <c r="H49" s="46"/>
      <c r="I49" s="40">
        <f t="shared" si="1"/>
        <v>0</v>
      </c>
    </row>
    <row r="50" spans="1:9" s="12" customFormat="1" ht="12.75" hidden="1">
      <c r="A50" s="42"/>
      <c r="B50" s="28"/>
      <c r="C50" s="27"/>
      <c r="D50" s="143">
        <f t="shared" si="0"/>
        <v>0</v>
      </c>
      <c r="E50" s="43" t="s">
        <v>144</v>
      </c>
      <c r="F50" s="44" t="s">
        <v>144</v>
      </c>
      <c r="G50" s="22"/>
      <c r="H50" s="46"/>
      <c r="I50" s="40">
        <f t="shared" si="1"/>
        <v>0</v>
      </c>
    </row>
    <row r="51" spans="1:9" s="12" customFormat="1" ht="12.75" hidden="1">
      <c r="A51" s="42"/>
      <c r="B51" s="28"/>
      <c r="C51" s="27"/>
      <c r="D51" s="143">
        <f t="shared" si="0"/>
        <v>0</v>
      </c>
      <c r="E51" s="43" t="s">
        <v>144</v>
      </c>
      <c r="F51" s="44" t="s">
        <v>144</v>
      </c>
      <c r="G51" s="22"/>
      <c r="H51" s="46"/>
      <c r="I51" s="40">
        <f t="shared" si="1"/>
        <v>0</v>
      </c>
    </row>
    <row r="52" spans="1:9" s="12" customFormat="1" ht="12.75" hidden="1">
      <c r="A52" s="42"/>
      <c r="B52" s="28"/>
      <c r="C52" s="27"/>
      <c r="D52" s="143">
        <f t="shared" si="0"/>
        <v>0</v>
      </c>
      <c r="E52" s="43" t="s">
        <v>144</v>
      </c>
      <c r="F52" s="44" t="s">
        <v>144</v>
      </c>
      <c r="G52" s="22"/>
      <c r="H52" s="46"/>
      <c r="I52" s="40">
        <f t="shared" si="1"/>
        <v>0</v>
      </c>
    </row>
    <row r="53" spans="1:9" s="12" customFormat="1" ht="12.75" hidden="1">
      <c r="A53" s="42"/>
      <c r="B53" s="28"/>
      <c r="C53" s="27"/>
      <c r="D53" s="143">
        <f t="shared" si="0"/>
        <v>0</v>
      </c>
      <c r="E53" s="43" t="s">
        <v>144</v>
      </c>
      <c r="F53" s="44" t="s">
        <v>144</v>
      </c>
      <c r="G53" s="22"/>
      <c r="H53" s="46"/>
      <c r="I53" s="40">
        <f t="shared" si="1"/>
        <v>0</v>
      </c>
    </row>
    <row r="54" spans="1:9" s="12" customFormat="1" ht="12.75" hidden="1">
      <c r="A54" s="42"/>
      <c r="B54" s="28"/>
      <c r="C54" s="27"/>
      <c r="D54" s="143">
        <f t="shared" si="0"/>
        <v>0</v>
      </c>
      <c r="E54" s="43" t="s">
        <v>144</v>
      </c>
      <c r="F54" s="44" t="s">
        <v>144</v>
      </c>
      <c r="G54" s="22"/>
      <c r="H54" s="46"/>
      <c r="I54" s="40">
        <f t="shared" si="1"/>
        <v>0</v>
      </c>
    </row>
    <row r="55" spans="1:9" s="12" customFormat="1" ht="12.75" hidden="1">
      <c r="A55" s="42"/>
      <c r="B55" s="28"/>
      <c r="C55" s="27"/>
      <c r="D55" s="143">
        <f t="shared" si="0"/>
        <v>0</v>
      </c>
      <c r="E55" s="43" t="s">
        <v>144</v>
      </c>
      <c r="F55" s="44" t="s">
        <v>144</v>
      </c>
      <c r="G55" s="22"/>
      <c r="H55" s="46"/>
      <c r="I55" s="40">
        <f t="shared" si="1"/>
        <v>0</v>
      </c>
    </row>
    <row r="56" spans="1:9" s="12" customFormat="1" ht="12.75" hidden="1">
      <c r="A56" s="42"/>
      <c r="B56" s="28"/>
      <c r="C56" s="27"/>
      <c r="D56" s="143">
        <f t="shared" si="0"/>
        <v>0</v>
      </c>
      <c r="E56" s="43" t="s">
        <v>144</v>
      </c>
      <c r="F56" s="44" t="s">
        <v>144</v>
      </c>
      <c r="G56" s="22"/>
      <c r="H56" s="46"/>
      <c r="I56" s="40">
        <f t="shared" si="1"/>
        <v>0</v>
      </c>
    </row>
    <row r="57" spans="1:9" s="12" customFormat="1" ht="12.75" hidden="1">
      <c r="A57" s="42"/>
      <c r="B57" s="28"/>
      <c r="C57" s="27"/>
      <c r="D57" s="143">
        <f t="shared" si="0"/>
        <v>0</v>
      </c>
      <c r="E57" s="43" t="s">
        <v>144</v>
      </c>
      <c r="F57" s="44" t="s">
        <v>144</v>
      </c>
      <c r="G57" s="22"/>
      <c r="H57" s="46"/>
      <c r="I57" s="40">
        <f t="shared" si="1"/>
        <v>0</v>
      </c>
    </row>
    <row r="58" spans="1:9" s="12" customFormat="1" ht="12.75" hidden="1">
      <c r="A58" s="42"/>
      <c r="B58" s="28"/>
      <c r="C58" s="27"/>
      <c r="D58" s="143">
        <f t="shared" si="0"/>
        <v>0</v>
      </c>
      <c r="E58" s="43" t="s">
        <v>144</v>
      </c>
      <c r="F58" s="44" t="s">
        <v>144</v>
      </c>
      <c r="G58" s="22"/>
      <c r="H58" s="46"/>
      <c r="I58" s="40">
        <f t="shared" si="1"/>
        <v>0</v>
      </c>
    </row>
    <row r="59" spans="1:9" s="12" customFormat="1" ht="12.75" hidden="1">
      <c r="A59" s="42"/>
      <c r="B59" s="28"/>
      <c r="C59" s="27"/>
      <c r="D59" s="143">
        <f t="shared" si="0"/>
        <v>0</v>
      </c>
      <c r="E59" s="43" t="s">
        <v>144</v>
      </c>
      <c r="F59" s="44" t="s">
        <v>144</v>
      </c>
      <c r="G59" s="22"/>
      <c r="H59" s="46"/>
      <c r="I59" s="40">
        <f t="shared" si="1"/>
        <v>0</v>
      </c>
    </row>
    <row r="60" spans="1:9" s="12" customFormat="1" ht="12.75" hidden="1">
      <c r="A60" s="42"/>
      <c r="B60" s="28"/>
      <c r="C60" s="27"/>
      <c r="D60" s="143">
        <f t="shared" si="0"/>
        <v>0</v>
      </c>
      <c r="E60" s="43" t="s">
        <v>144</v>
      </c>
      <c r="F60" s="44" t="s">
        <v>144</v>
      </c>
      <c r="G60" s="22"/>
      <c r="H60" s="46"/>
      <c r="I60" s="40">
        <f t="shared" si="1"/>
        <v>0</v>
      </c>
    </row>
    <row r="61" spans="1:9" s="12" customFormat="1" ht="12.75" hidden="1">
      <c r="A61" s="42"/>
      <c r="B61" s="28"/>
      <c r="C61" s="27"/>
      <c r="D61" s="143">
        <f t="shared" si="0"/>
        <v>0</v>
      </c>
      <c r="E61" s="43" t="s">
        <v>144</v>
      </c>
      <c r="F61" s="44" t="s">
        <v>144</v>
      </c>
      <c r="G61" s="22"/>
      <c r="H61" s="46"/>
      <c r="I61" s="40">
        <f t="shared" si="1"/>
        <v>0</v>
      </c>
    </row>
    <row r="62" spans="1:9" s="41" customFormat="1" ht="12.75" hidden="1">
      <c r="A62" s="42"/>
      <c r="B62" s="28"/>
      <c r="C62" s="27"/>
      <c r="D62" s="143">
        <f t="shared" si="0"/>
        <v>0</v>
      </c>
      <c r="E62" s="43" t="s">
        <v>144</v>
      </c>
      <c r="F62" s="44" t="s">
        <v>144</v>
      </c>
      <c r="G62" s="22"/>
      <c r="H62" s="46"/>
      <c r="I62" s="40">
        <f t="shared" si="1"/>
        <v>0</v>
      </c>
    </row>
    <row r="63" spans="1:9" s="41" customFormat="1" ht="12.75" hidden="1">
      <c r="A63" s="42"/>
      <c r="B63" s="28"/>
      <c r="C63" s="27"/>
      <c r="D63" s="143">
        <f t="shared" si="0"/>
        <v>0</v>
      </c>
      <c r="E63" s="43" t="s">
        <v>144</v>
      </c>
      <c r="F63" s="44" t="s">
        <v>144</v>
      </c>
      <c r="G63" s="22"/>
      <c r="H63" s="46"/>
      <c r="I63" s="40">
        <f t="shared" si="1"/>
        <v>0</v>
      </c>
    </row>
    <row r="64" spans="1:9" s="41" customFormat="1" ht="12.75" hidden="1">
      <c r="A64" s="42"/>
      <c r="B64" s="28"/>
      <c r="C64" s="27"/>
      <c r="D64" s="143">
        <f t="shared" si="0"/>
        <v>0</v>
      </c>
      <c r="E64" s="43" t="s">
        <v>144</v>
      </c>
      <c r="F64" s="44" t="s">
        <v>144</v>
      </c>
      <c r="G64" s="22"/>
      <c r="H64" s="46"/>
      <c r="I64" s="40">
        <f t="shared" si="1"/>
        <v>0</v>
      </c>
    </row>
    <row r="65" spans="1:9" s="41" customFormat="1" ht="12.75" hidden="1">
      <c r="A65" s="42"/>
      <c r="B65" s="28"/>
      <c r="C65" s="27"/>
      <c r="D65" s="143">
        <f t="shared" si="0"/>
        <v>0</v>
      </c>
      <c r="E65" s="43" t="s">
        <v>144</v>
      </c>
      <c r="F65" s="44" t="s">
        <v>144</v>
      </c>
      <c r="G65" s="22"/>
      <c r="H65" s="46"/>
      <c r="I65" s="40">
        <f t="shared" si="1"/>
        <v>0</v>
      </c>
    </row>
    <row r="66" spans="1:9" s="41" customFormat="1" ht="12.75" hidden="1">
      <c r="A66" s="42"/>
      <c r="B66" s="28"/>
      <c r="C66" s="27"/>
      <c r="D66" s="143">
        <f t="shared" si="0"/>
        <v>0</v>
      </c>
      <c r="E66" s="43" t="s">
        <v>144</v>
      </c>
      <c r="F66" s="44" t="s">
        <v>144</v>
      </c>
      <c r="G66" s="22"/>
      <c r="H66" s="46"/>
      <c r="I66" s="40">
        <f t="shared" si="1"/>
        <v>0</v>
      </c>
    </row>
    <row r="67" spans="1:9" s="41" customFormat="1" ht="12.75" hidden="1">
      <c r="A67" s="42"/>
      <c r="B67" s="28"/>
      <c r="C67" s="27"/>
      <c r="D67" s="143">
        <f t="shared" si="0"/>
        <v>0</v>
      </c>
      <c r="E67" s="43" t="s">
        <v>144</v>
      </c>
      <c r="F67" s="44" t="s">
        <v>144</v>
      </c>
      <c r="G67" s="22"/>
      <c r="H67" s="46"/>
      <c r="I67" s="40">
        <f t="shared" si="1"/>
        <v>0</v>
      </c>
    </row>
    <row r="68" spans="1:9" s="41" customFormat="1" ht="12.75" hidden="1">
      <c r="A68" s="42"/>
      <c r="B68" s="28"/>
      <c r="C68" s="27"/>
      <c r="D68" s="143">
        <f t="shared" si="0"/>
        <v>0</v>
      </c>
      <c r="E68" s="43" t="s">
        <v>144</v>
      </c>
      <c r="F68" s="44" t="s">
        <v>144</v>
      </c>
      <c r="G68" s="22"/>
      <c r="H68" s="46"/>
      <c r="I68" s="40">
        <f t="shared" si="1"/>
        <v>0</v>
      </c>
    </row>
    <row r="69" spans="1:9" s="41" customFormat="1" ht="12.75" hidden="1">
      <c r="A69" s="42"/>
      <c r="B69" s="28"/>
      <c r="C69" s="27"/>
      <c r="D69" s="143">
        <f t="shared" si="0"/>
        <v>0</v>
      </c>
      <c r="E69" s="43" t="s">
        <v>144</v>
      </c>
      <c r="F69" s="44" t="s">
        <v>144</v>
      </c>
      <c r="G69" s="22"/>
      <c r="H69" s="46"/>
      <c r="I69" s="40">
        <f t="shared" si="1"/>
        <v>0</v>
      </c>
    </row>
    <row r="70" spans="1:9" s="41" customFormat="1" ht="12.75" hidden="1">
      <c r="A70" s="42"/>
      <c r="B70" s="28"/>
      <c r="C70" s="27"/>
      <c r="D70" s="143">
        <f t="shared" si="0"/>
        <v>0</v>
      </c>
      <c r="E70" s="43" t="s">
        <v>144</v>
      </c>
      <c r="F70" s="44" t="s">
        <v>144</v>
      </c>
      <c r="G70" s="22"/>
      <c r="H70" s="46"/>
      <c r="I70" s="40">
        <f t="shared" si="1"/>
        <v>0</v>
      </c>
    </row>
    <row r="71" spans="1:9" s="41" customFormat="1" ht="12.75" hidden="1">
      <c r="A71" s="42"/>
      <c r="B71" s="28"/>
      <c r="C71" s="27"/>
      <c r="D71" s="143">
        <f t="shared" si="0"/>
        <v>0</v>
      </c>
      <c r="E71" s="43" t="s">
        <v>144</v>
      </c>
      <c r="F71" s="44" t="s">
        <v>144</v>
      </c>
      <c r="G71" s="22"/>
      <c r="H71" s="46"/>
      <c r="I71" s="40">
        <f t="shared" si="1"/>
        <v>0</v>
      </c>
    </row>
    <row r="72" spans="1:9" s="41" customFormat="1" ht="12.75" hidden="1">
      <c r="A72" s="42"/>
      <c r="B72" s="28"/>
      <c r="C72" s="27"/>
      <c r="D72" s="143">
        <f t="shared" si="0"/>
        <v>0</v>
      </c>
      <c r="E72" s="43" t="s">
        <v>144</v>
      </c>
      <c r="F72" s="44" t="s">
        <v>144</v>
      </c>
      <c r="G72" s="22"/>
      <c r="H72" s="46"/>
      <c r="I72" s="40">
        <f t="shared" si="1"/>
        <v>0</v>
      </c>
    </row>
    <row r="73" spans="1:9" hidden="1">
      <c r="A73" s="42"/>
      <c r="B73" s="28"/>
      <c r="C73" s="27"/>
      <c r="D73" s="143">
        <f t="shared" si="0"/>
        <v>0</v>
      </c>
      <c r="E73" s="43" t="s">
        <v>144</v>
      </c>
      <c r="F73" s="44" t="s">
        <v>144</v>
      </c>
      <c r="G73" s="22"/>
      <c r="H73" s="46"/>
      <c r="I73" s="40">
        <f t="shared" si="1"/>
        <v>0</v>
      </c>
    </row>
    <row r="74" spans="1:9" hidden="1">
      <c r="A74" s="42"/>
      <c r="B74" s="28"/>
      <c r="C74" s="27"/>
      <c r="D74" s="143">
        <f t="shared" si="0"/>
        <v>0</v>
      </c>
      <c r="E74" s="43" t="s">
        <v>144</v>
      </c>
      <c r="F74" s="44" t="s">
        <v>144</v>
      </c>
      <c r="G74" s="22"/>
      <c r="H74" s="46"/>
      <c r="I74" s="40">
        <f t="shared" si="1"/>
        <v>0</v>
      </c>
    </row>
    <row r="75" spans="1:9" hidden="1">
      <c r="A75" s="42"/>
      <c r="B75" s="28"/>
      <c r="C75" s="27"/>
      <c r="D75" s="143">
        <f t="shared" si="0"/>
        <v>0</v>
      </c>
      <c r="E75" s="43" t="s">
        <v>144</v>
      </c>
      <c r="F75" s="44" t="s">
        <v>144</v>
      </c>
      <c r="G75" s="22"/>
      <c r="H75" s="46"/>
      <c r="I75" s="40">
        <f t="shared" si="1"/>
        <v>0</v>
      </c>
    </row>
    <row r="76" spans="1:9" hidden="1">
      <c r="A76" s="42"/>
      <c r="B76" s="28"/>
      <c r="C76" s="27"/>
      <c r="D76" s="143">
        <f t="shared" si="0"/>
        <v>0</v>
      </c>
      <c r="E76" s="43" t="s">
        <v>144</v>
      </c>
      <c r="F76" s="44" t="s">
        <v>144</v>
      </c>
      <c r="G76" s="22"/>
      <c r="H76" s="46"/>
      <c r="I76" s="40">
        <f t="shared" si="1"/>
        <v>0</v>
      </c>
    </row>
    <row r="77" spans="1:9" hidden="1">
      <c r="A77" s="42"/>
      <c r="B77" s="28"/>
      <c r="C77" s="27"/>
      <c r="D77" s="143">
        <f t="shared" si="0"/>
        <v>0</v>
      </c>
      <c r="E77" s="43" t="s">
        <v>144</v>
      </c>
      <c r="F77" s="44" t="s">
        <v>144</v>
      </c>
      <c r="G77" s="22"/>
      <c r="H77" s="46"/>
      <c r="I77" s="40">
        <f t="shared" si="1"/>
        <v>0</v>
      </c>
    </row>
    <row r="78" spans="1:9" hidden="1">
      <c r="A78" s="42"/>
      <c r="B78" s="28"/>
      <c r="C78" s="27"/>
      <c r="D78" s="143">
        <f t="shared" ref="D78:D99" si="2">G78*0.5</f>
        <v>0</v>
      </c>
      <c r="E78" s="43" t="s">
        <v>144</v>
      </c>
      <c r="F78" s="44" t="s">
        <v>144</v>
      </c>
      <c r="G78" s="22"/>
      <c r="H78" s="46"/>
      <c r="I78" s="40">
        <f t="shared" ref="I78:I99" si="3">H78*D78</f>
        <v>0</v>
      </c>
    </row>
    <row r="79" spans="1:9" hidden="1">
      <c r="A79" s="42"/>
      <c r="B79" s="28"/>
      <c r="C79" s="27"/>
      <c r="D79" s="143">
        <f t="shared" si="2"/>
        <v>0</v>
      </c>
      <c r="E79" s="43" t="s">
        <v>144</v>
      </c>
      <c r="F79" s="44" t="s">
        <v>144</v>
      </c>
      <c r="G79" s="22"/>
      <c r="H79" s="46"/>
      <c r="I79" s="40">
        <f t="shared" si="3"/>
        <v>0</v>
      </c>
    </row>
    <row r="80" spans="1:9" hidden="1">
      <c r="A80" s="42"/>
      <c r="B80" s="28"/>
      <c r="C80" s="27"/>
      <c r="D80" s="143">
        <f t="shared" si="2"/>
        <v>0</v>
      </c>
      <c r="E80" s="43" t="s">
        <v>144</v>
      </c>
      <c r="F80" s="44" t="s">
        <v>144</v>
      </c>
      <c r="G80" s="22"/>
      <c r="H80" s="46"/>
      <c r="I80" s="40">
        <f t="shared" si="3"/>
        <v>0</v>
      </c>
    </row>
    <row r="81" spans="1:9" hidden="1">
      <c r="A81" s="42"/>
      <c r="B81" s="28"/>
      <c r="C81" s="27"/>
      <c r="D81" s="143">
        <f t="shared" si="2"/>
        <v>0</v>
      </c>
      <c r="E81" s="43" t="s">
        <v>144</v>
      </c>
      <c r="F81" s="44" t="s">
        <v>144</v>
      </c>
      <c r="G81" s="22"/>
      <c r="H81" s="46"/>
      <c r="I81" s="40">
        <f t="shared" si="3"/>
        <v>0</v>
      </c>
    </row>
    <row r="82" spans="1:9" hidden="1">
      <c r="A82" s="42"/>
      <c r="B82" s="28"/>
      <c r="C82" s="27"/>
      <c r="D82" s="143">
        <f t="shared" si="2"/>
        <v>0</v>
      </c>
      <c r="E82" s="43" t="s">
        <v>144</v>
      </c>
      <c r="F82" s="44" t="s">
        <v>144</v>
      </c>
      <c r="G82" s="22"/>
      <c r="H82" s="46"/>
      <c r="I82" s="40">
        <f t="shared" si="3"/>
        <v>0</v>
      </c>
    </row>
    <row r="83" spans="1:9" hidden="1">
      <c r="A83" s="42"/>
      <c r="B83" s="28"/>
      <c r="C83" s="27"/>
      <c r="D83" s="143">
        <f t="shared" si="2"/>
        <v>0</v>
      </c>
      <c r="E83" s="43" t="s">
        <v>144</v>
      </c>
      <c r="F83" s="44" t="s">
        <v>144</v>
      </c>
      <c r="G83" s="22"/>
      <c r="H83" s="46"/>
      <c r="I83" s="40">
        <f t="shared" si="3"/>
        <v>0</v>
      </c>
    </row>
    <row r="84" spans="1:9" hidden="1">
      <c r="A84" s="42"/>
      <c r="B84" s="28"/>
      <c r="C84" s="27"/>
      <c r="D84" s="143">
        <f t="shared" si="2"/>
        <v>0</v>
      </c>
      <c r="E84" s="43" t="s">
        <v>144</v>
      </c>
      <c r="F84" s="44" t="s">
        <v>144</v>
      </c>
      <c r="G84" s="22"/>
      <c r="H84" s="46"/>
      <c r="I84" s="40">
        <f t="shared" si="3"/>
        <v>0</v>
      </c>
    </row>
    <row r="85" spans="1:9" hidden="1">
      <c r="A85" s="42"/>
      <c r="B85" s="28"/>
      <c r="C85" s="27"/>
      <c r="D85" s="143">
        <f t="shared" si="2"/>
        <v>0</v>
      </c>
      <c r="E85" s="43" t="s">
        <v>144</v>
      </c>
      <c r="F85" s="44" t="s">
        <v>144</v>
      </c>
      <c r="G85" s="22"/>
      <c r="H85" s="46"/>
      <c r="I85" s="40">
        <f t="shared" si="3"/>
        <v>0</v>
      </c>
    </row>
    <row r="86" spans="1:9" hidden="1">
      <c r="A86" s="42"/>
      <c r="B86" s="28"/>
      <c r="C86" s="27"/>
      <c r="D86" s="143">
        <f t="shared" si="2"/>
        <v>0</v>
      </c>
      <c r="E86" s="43" t="s">
        <v>144</v>
      </c>
      <c r="F86" s="44" t="s">
        <v>144</v>
      </c>
      <c r="G86" s="22"/>
      <c r="H86" s="46"/>
      <c r="I86" s="40">
        <f t="shared" si="3"/>
        <v>0</v>
      </c>
    </row>
    <row r="87" spans="1:9" hidden="1">
      <c r="A87" s="42"/>
      <c r="B87" s="28"/>
      <c r="C87" s="27"/>
      <c r="D87" s="143">
        <f t="shared" si="2"/>
        <v>0</v>
      </c>
      <c r="E87" s="43" t="s">
        <v>144</v>
      </c>
      <c r="F87" s="44" t="s">
        <v>144</v>
      </c>
      <c r="G87" s="22"/>
      <c r="H87" s="46"/>
      <c r="I87" s="40">
        <f t="shared" si="3"/>
        <v>0</v>
      </c>
    </row>
    <row r="88" spans="1:9" hidden="1">
      <c r="A88" s="42"/>
      <c r="B88" s="28"/>
      <c r="C88" s="27"/>
      <c r="D88" s="143">
        <f t="shared" si="2"/>
        <v>0</v>
      </c>
      <c r="E88" s="43" t="s">
        <v>144</v>
      </c>
      <c r="F88" s="44" t="s">
        <v>144</v>
      </c>
      <c r="G88" s="22"/>
      <c r="H88" s="46"/>
      <c r="I88" s="40">
        <f t="shared" si="3"/>
        <v>0</v>
      </c>
    </row>
    <row r="89" spans="1:9" hidden="1">
      <c r="A89" s="42"/>
      <c r="B89" s="28"/>
      <c r="C89" s="27"/>
      <c r="D89" s="143">
        <f t="shared" si="2"/>
        <v>0</v>
      </c>
      <c r="E89" s="43" t="s">
        <v>144</v>
      </c>
      <c r="F89" s="44" t="s">
        <v>144</v>
      </c>
      <c r="G89" s="22"/>
      <c r="H89" s="46"/>
      <c r="I89" s="40">
        <f t="shared" si="3"/>
        <v>0</v>
      </c>
    </row>
    <row r="90" spans="1:9" hidden="1">
      <c r="A90" s="42"/>
      <c r="B90" s="28"/>
      <c r="C90" s="27"/>
      <c r="D90" s="143">
        <f t="shared" si="2"/>
        <v>0</v>
      </c>
      <c r="E90" s="43" t="s">
        <v>144</v>
      </c>
      <c r="F90" s="44" t="s">
        <v>144</v>
      </c>
      <c r="G90" s="22"/>
      <c r="H90" s="46"/>
      <c r="I90" s="40">
        <f t="shared" si="3"/>
        <v>0</v>
      </c>
    </row>
    <row r="91" spans="1:9" hidden="1">
      <c r="A91" s="42"/>
      <c r="B91" s="28"/>
      <c r="C91" s="27"/>
      <c r="D91" s="143">
        <f t="shared" si="2"/>
        <v>0</v>
      </c>
      <c r="E91" s="43" t="s">
        <v>144</v>
      </c>
      <c r="F91" s="44" t="s">
        <v>144</v>
      </c>
      <c r="G91" s="22"/>
      <c r="H91" s="46"/>
      <c r="I91" s="40">
        <f t="shared" si="3"/>
        <v>0</v>
      </c>
    </row>
    <row r="92" spans="1:9" hidden="1">
      <c r="A92" s="42"/>
      <c r="B92" s="28"/>
      <c r="C92" s="27"/>
      <c r="D92" s="143">
        <f t="shared" si="2"/>
        <v>0</v>
      </c>
      <c r="E92" s="43" t="s">
        <v>144</v>
      </c>
      <c r="F92" s="44" t="s">
        <v>144</v>
      </c>
      <c r="G92" s="22"/>
      <c r="H92" s="46"/>
      <c r="I92" s="40">
        <f t="shared" si="3"/>
        <v>0</v>
      </c>
    </row>
    <row r="93" spans="1:9" hidden="1">
      <c r="A93" s="42"/>
      <c r="B93" s="28"/>
      <c r="C93" s="27"/>
      <c r="D93" s="143">
        <f t="shared" si="2"/>
        <v>0</v>
      </c>
      <c r="E93" s="43" t="s">
        <v>144</v>
      </c>
      <c r="F93" s="44" t="s">
        <v>144</v>
      </c>
      <c r="G93" s="22"/>
      <c r="H93" s="46"/>
      <c r="I93" s="40">
        <f t="shared" si="3"/>
        <v>0</v>
      </c>
    </row>
    <row r="94" spans="1:9" hidden="1">
      <c r="A94" s="42"/>
      <c r="B94" s="28"/>
      <c r="C94" s="27"/>
      <c r="D94" s="143">
        <f t="shared" si="2"/>
        <v>0</v>
      </c>
      <c r="E94" s="43" t="s">
        <v>144</v>
      </c>
      <c r="F94" s="44" t="s">
        <v>144</v>
      </c>
      <c r="G94" s="22"/>
      <c r="H94" s="46"/>
      <c r="I94" s="40">
        <f t="shared" si="3"/>
        <v>0</v>
      </c>
    </row>
    <row r="95" spans="1:9" hidden="1">
      <c r="A95" s="42"/>
      <c r="B95" s="28"/>
      <c r="C95" s="27"/>
      <c r="D95" s="143">
        <f t="shared" si="2"/>
        <v>0</v>
      </c>
      <c r="E95" s="43" t="s">
        <v>144</v>
      </c>
      <c r="F95" s="44" t="s">
        <v>144</v>
      </c>
      <c r="G95" s="22"/>
      <c r="H95" s="46"/>
      <c r="I95" s="40">
        <f t="shared" si="3"/>
        <v>0</v>
      </c>
    </row>
    <row r="96" spans="1:9" hidden="1">
      <c r="A96" s="42"/>
      <c r="B96" s="28"/>
      <c r="C96" s="27"/>
      <c r="D96" s="143">
        <f t="shared" si="2"/>
        <v>0</v>
      </c>
      <c r="E96" s="43" t="s">
        <v>144</v>
      </c>
      <c r="F96" s="44" t="s">
        <v>144</v>
      </c>
      <c r="G96" s="22"/>
      <c r="H96" s="46"/>
      <c r="I96" s="40">
        <f t="shared" si="3"/>
        <v>0</v>
      </c>
    </row>
    <row r="97" spans="1:9" hidden="1">
      <c r="A97" s="42"/>
      <c r="B97" s="28"/>
      <c r="C97" s="27"/>
      <c r="D97" s="143">
        <f t="shared" si="2"/>
        <v>0</v>
      </c>
      <c r="E97" s="43" t="s">
        <v>144</v>
      </c>
      <c r="F97" s="44" t="s">
        <v>144</v>
      </c>
      <c r="G97" s="22"/>
      <c r="H97" s="46"/>
      <c r="I97" s="40">
        <f t="shared" si="3"/>
        <v>0</v>
      </c>
    </row>
    <row r="98" spans="1:9" hidden="1">
      <c r="A98" s="42"/>
      <c r="B98" s="28"/>
      <c r="C98" s="27"/>
      <c r="D98" s="143">
        <f t="shared" si="2"/>
        <v>0</v>
      </c>
      <c r="E98" s="43" t="s">
        <v>144</v>
      </c>
      <c r="F98" s="44" t="s">
        <v>144</v>
      </c>
      <c r="G98" s="22"/>
      <c r="H98" s="46"/>
      <c r="I98" s="40">
        <f t="shared" si="3"/>
        <v>0</v>
      </c>
    </row>
    <row r="99" spans="1:9" ht="15.75" hidden="1">
      <c r="A99" s="67" t="s">
        <v>91</v>
      </c>
      <c r="B99" s="28"/>
      <c r="C99" s="27"/>
      <c r="D99" s="143">
        <f t="shared" si="2"/>
        <v>0</v>
      </c>
      <c r="E99" s="43" t="s">
        <v>144</v>
      </c>
      <c r="F99" s="44" t="s">
        <v>144</v>
      </c>
      <c r="G99" s="22"/>
      <c r="H99" s="46"/>
      <c r="I99" s="40">
        <f t="shared" si="3"/>
        <v>0</v>
      </c>
    </row>
  </sheetData>
  <sheetProtection formatCells="0" formatRows="0" insertRows="0" deleteRows="0"/>
  <mergeCells count="7">
    <mergeCell ref="A8:B8"/>
    <mergeCell ref="A1:I2"/>
    <mergeCell ref="A3:B3"/>
    <mergeCell ref="A4:B4"/>
    <mergeCell ref="A5:B5"/>
    <mergeCell ref="A6:B6"/>
    <mergeCell ref="A7:B7"/>
  </mergeCells>
  <conditionalFormatting sqref="B99 G23:G99 H17:I99 D17:F99 C23:C99 A27:B98">
    <cfRule type="notContainsBlanks" dxfId="68" priority="12">
      <formula>LEN(TRIM(A17))&gt;0</formula>
    </cfRule>
  </conditionalFormatting>
  <conditionalFormatting sqref="A17:A26">
    <cfRule type="notContainsBlanks" dxfId="67" priority="10">
      <formula>LEN(TRIM(A17))&gt;0</formula>
    </cfRule>
  </conditionalFormatting>
  <conditionalFormatting sqref="G17:G22">
    <cfRule type="notContainsBlanks" dxfId="66" priority="8">
      <formula>LEN(TRIM(G17))&gt;0</formula>
    </cfRule>
  </conditionalFormatting>
  <conditionalFormatting sqref="A99">
    <cfRule type="notContainsBlanks" dxfId="65" priority="6">
      <formula>LEN(TRIM(A99))&gt;0</formula>
    </cfRule>
  </conditionalFormatting>
  <conditionalFormatting sqref="C17:C22">
    <cfRule type="notContainsBlanks" dxfId="64" priority="4">
      <formula>LEN(TRIM(C17))&gt;0</formula>
    </cfRule>
  </conditionalFormatting>
  <conditionalFormatting sqref="C17:C1048576">
    <cfRule type="duplicateValues" dxfId="63" priority="3"/>
  </conditionalFormatting>
  <conditionalFormatting sqref="C1:C1048576">
    <cfRule type="duplicateValues" dxfId="62" priority="2"/>
  </conditionalFormatting>
  <conditionalFormatting sqref="B17:B26">
    <cfRule type="notContainsBlanks" dxfId="61" priority="1">
      <formula>LEN(TRIM(B17))&gt;0</formula>
    </cfRule>
  </conditionalFormatting>
  <hyperlinks>
    <hyperlink ref="A7" r:id="rId1" xr:uid="{1348C6C4-4C77-45F8-8D08-FE27563AC50F}"/>
  </hyperlinks>
  <printOptions horizontalCentered="1"/>
  <pageMargins left="0.2" right="0.2" top="0.25" bottom="0.5" header="0.3" footer="0.3"/>
  <pageSetup scale="87" orientation="landscape" r:id="rId2"/>
  <headerFooter>
    <oddFooter>&amp;C&amp;"-,Regular"&amp;11&amp;A  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45</vt:i4>
      </vt:variant>
    </vt:vector>
  </HeadingPairs>
  <TitlesOfParts>
    <vt:vector size="70" baseType="lpstr">
      <vt:lpstr>Important Information</vt:lpstr>
      <vt:lpstr>AMG</vt:lpstr>
      <vt:lpstr>B&amp;H</vt:lpstr>
      <vt:lpstr>Baker</vt:lpstr>
      <vt:lpstr>Barbour</vt:lpstr>
      <vt:lpstr>CA Gifts-Abbey Gifts</vt:lpstr>
      <vt:lpstr>Capitol</vt:lpstr>
      <vt:lpstr>Carson</vt:lpstr>
      <vt:lpstr>Christian Art Gifts</vt:lpstr>
      <vt:lpstr>Creative Brands</vt:lpstr>
      <vt:lpstr>David C Cook</vt:lpstr>
      <vt:lpstr>Faithwords</vt:lpstr>
      <vt:lpstr>GT Luscombe</vt:lpstr>
      <vt:lpstr>Good and True Media </vt:lpstr>
      <vt:lpstr>Group</vt:lpstr>
      <vt:lpstr>HCCP</vt:lpstr>
      <vt:lpstr>Harvest House</vt:lpstr>
      <vt:lpstr>IVP</vt:lpstr>
      <vt:lpstr>Kerusso</vt:lpstr>
      <vt:lpstr>Kregel</vt:lpstr>
      <vt:lpstr>Lexham Press</vt:lpstr>
      <vt:lpstr>Moody</vt:lpstr>
      <vt:lpstr>P Graham Dunn</vt:lpstr>
      <vt:lpstr>The Good Book Co.</vt:lpstr>
      <vt:lpstr>Tyndale</vt:lpstr>
      <vt:lpstr>AMG!Print_Area</vt:lpstr>
      <vt:lpstr>'B&amp;H'!Print_Area</vt:lpstr>
      <vt:lpstr>Baker!Print_Area</vt:lpstr>
      <vt:lpstr>Barbour!Print_Area</vt:lpstr>
      <vt:lpstr>'CA Gifts-Abbey Gifts'!Print_Area</vt:lpstr>
      <vt:lpstr>Capitol!Print_Area</vt:lpstr>
      <vt:lpstr>Carson!Print_Area</vt:lpstr>
      <vt:lpstr>'Christian Art Gifts'!Print_Area</vt:lpstr>
      <vt:lpstr>'Creative Brands'!Print_Area</vt:lpstr>
      <vt:lpstr>'David C Cook'!Print_Area</vt:lpstr>
      <vt:lpstr>Faithwords!Print_Area</vt:lpstr>
      <vt:lpstr>'Good and True Media '!Print_Area</vt:lpstr>
      <vt:lpstr>Group!Print_Area</vt:lpstr>
      <vt:lpstr>'Harvest House'!Print_Area</vt:lpstr>
      <vt:lpstr>HCCP!Print_Area</vt:lpstr>
      <vt:lpstr>'Important Information'!Print_Area</vt:lpstr>
      <vt:lpstr>IVP!Print_Area</vt:lpstr>
      <vt:lpstr>Kerusso!Print_Area</vt:lpstr>
      <vt:lpstr>Kregel!Print_Area</vt:lpstr>
      <vt:lpstr>'Lexham Press'!Print_Area</vt:lpstr>
      <vt:lpstr>Moody!Print_Area</vt:lpstr>
      <vt:lpstr>'P Graham Dunn'!Print_Area</vt:lpstr>
      <vt:lpstr>'The Good Book Co.'!Print_Area</vt:lpstr>
      <vt:lpstr>Tyndale!Print_Area</vt:lpstr>
      <vt:lpstr>AMG!Print_Titles</vt:lpstr>
      <vt:lpstr>'B&amp;H'!Print_Titles</vt:lpstr>
      <vt:lpstr>Baker!Print_Titles</vt:lpstr>
      <vt:lpstr>Barbour!Print_Titles</vt:lpstr>
      <vt:lpstr>'CA Gifts-Abbey Gifts'!Print_Titles</vt:lpstr>
      <vt:lpstr>Capitol!Print_Titles</vt:lpstr>
      <vt:lpstr>Carson!Print_Titles</vt:lpstr>
      <vt:lpstr>'Christian Art Gifts'!Print_Titles</vt:lpstr>
      <vt:lpstr>'Creative Brands'!Print_Titles</vt:lpstr>
      <vt:lpstr>'David C Cook'!Print_Titles</vt:lpstr>
      <vt:lpstr>Faithwords!Print_Titles</vt:lpstr>
      <vt:lpstr>'Good and True Media '!Print_Titles</vt:lpstr>
      <vt:lpstr>Group!Print_Titles</vt:lpstr>
      <vt:lpstr>'Harvest House'!Print_Titles</vt:lpstr>
      <vt:lpstr>IVP!Print_Titles</vt:lpstr>
      <vt:lpstr>Kerusso!Print_Titles</vt:lpstr>
      <vt:lpstr>Kregel!Print_Titles</vt:lpstr>
      <vt:lpstr>'Lexham Press'!Print_Titles</vt:lpstr>
      <vt:lpstr>Moody!Print_Titles</vt:lpstr>
      <vt:lpstr>'P Graham Dunn'!Print_Titles</vt:lpstr>
      <vt:lpstr>'The Good Book Co.'!Print_Titles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Clark</dc:creator>
  <cp:lastModifiedBy>Brooke Koroknay</cp:lastModifiedBy>
  <cp:lastPrinted>2022-10-12T15:30:04Z</cp:lastPrinted>
  <dcterms:created xsi:type="dcterms:W3CDTF">2022-05-04T18:42:41Z</dcterms:created>
  <dcterms:modified xsi:type="dcterms:W3CDTF">2022-10-26T13:25:18Z</dcterms:modified>
</cp:coreProperties>
</file>