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01 SALES FOLDER\3CATALOG DETAILS\2023\07 Back To Basics 23\Back to Basics Catalog PO's\"/>
    </mc:Choice>
  </mc:AlternateContent>
  <xr:revisionPtr revIDLastSave="0" documentId="13_ncr:1_{0C61E779-6E75-4F33-A79A-B4CF5654C9CB}" xr6:coauthVersionLast="47" xr6:coauthVersionMax="47" xr10:uidLastSave="{00000000-0000-0000-0000-000000000000}"/>
  <bookViews>
    <workbookView xWindow="-25320" yWindow="-120" windowWidth="25440" windowHeight="15390" tabRatio="803" activeTab="5" xr2:uid="{6E613A5E-DC92-4CAE-92C6-7E8ED8B4CC52}"/>
  </bookViews>
  <sheets>
    <sheet name="Important Information" sheetId="92" r:id="rId1"/>
    <sheet name="AMG" sheetId="113" r:id="rId2"/>
    <sheet name="B&amp;H" sheetId="72" r:id="rId3"/>
    <sheet name="Baker" sheetId="73" r:id="rId4"/>
    <sheet name="Barbour" sheetId="74" r:id="rId5"/>
    <sheet name="Carson" sheetId="55" r:id="rId6"/>
    <sheet name="Christian Art Gifts" sheetId="56" r:id="rId7"/>
    <sheet name="Creative Brands" sheetId="61" r:id="rId8"/>
    <sheet name="Faithwords" sheetId="84" r:id="rId9"/>
    <sheet name="GT Luscombe" sheetId="115" r:id="rId10"/>
    <sheet name="HCCP" sheetId="114" r:id="rId11"/>
    <sheet name="IVP" sheetId="68" r:id="rId12"/>
    <sheet name="Moody" sheetId="69" r:id="rId13"/>
    <sheet name="Tyndale" sheetId="70" r:id="rId14"/>
  </sheets>
  <externalReferences>
    <externalReference r:id="rId15"/>
    <externalReference r:id="rId16"/>
    <externalReference r:id="rId17"/>
    <externalReference r:id="rId18"/>
  </externalReferences>
  <definedNames>
    <definedName name="__________________________________key2" localSheetId="9" hidden="1">#REF!</definedName>
    <definedName name="__________________________________key2" localSheetId="10" hidden="1">#REF!</definedName>
    <definedName name="__________________________________key2" hidden="1">#REF!</definedName>
    <definedName name="_________________________________key2" localSheetId="9" hidden="1">#REF!</definedName>
    <definedName name="_________________________________key2" localSheetId="10" hidden="1">#REF!</definedName>
    <definedName name="_________________________________key2" hidden="1">#REF!</definedName>
    <definedName name="_________________________________key3" localSheetId="9" hidden="1">#REF!</definedName>
    <definedName name="_________________________________key3" localSheetId="10" hidden="1">#REF!</definedName>
    <definedName name="_________________________________key3" hidden="1">#REF!</definedName>
    <definedName name="_________________________________nyp2" hidden="1">#REF!</definedName>
    <definedName name="________________________________key3" hidden="1">#REF!</definedName>
    <definedName name="________________________________nyp2" hidden="1">#REF!</definedName>
    <definedName name="_______________________________key2" hidden="1">#REF!</definedName>
    <definedName name="______________________________key2" hidden="1">#REF!</definedName>
    <definedName name="______________________________key3" hidden="1">#REF!</definedName>
    <definedName name="______________________________nyp2" hidden="1">#REF!</definedName>
    <definedName name="_____________________________key2" hidden="1">#REF!</definedName>
    <definedName name="_____________________________key3" hidden="1">#REF!</definedName>
    <definedName name="_____________________________nyp2" hidden="1">#REF!</definedName>
    <definedName name="____________________________key2" hidden="1">#REF!</definedName>
    <definedName name="____________________________key3" hidden="1">#REF!</definedName>
    <definedName name="____________________________nyp2" hidden="1">#REF!</definedName>
    <definedName name="___________________________key2" hidden="1">#REF!</definedName>
    <definedName name="___________________________key3" hidden="1">#REF!</definedName>
    <definedName name="___________________________nyp2" hidden="1">#REF!</definedName>
    <definedName name="__________________________key3" hidden="1">#REF!</definedName>
    <definedName name="__________________________nyp2" hidden="1">#REF!</definedName>
    <definedName name="_________________________key2" hidden="1">#REF!</definedName>
    <definedName name="________________________key2" hidden="1">#REF!</definedName>
    <definedName name="________________________key3" hidden="1">#REF!</definedName>
    <definedName name="________________________nyp2" hidden="1">#REF!</definedName>
    <definedName name="_______________________key2" hidden="1">#REF!</definedName>
    <definedName name="_______________________key3" hidden="1">#REF!</definedName>
    <definedName name="_______________________nyp2" hidden="1">#REF!</definedName>
    <definedName name="______________________key2" hidden="1">#REF!</definedName>
    <definedName name="______________________key3" hidden="1">#REF!</definedName>
    <definedName name="______________________nyp2" hidden="1">#REF!</definedName>
    <definedName name="_____________________key2" hidden="1">#REF!</definedName>
    <definedName name="_____________________key3" hidden="1">#REF!</definedName>
    <definedName name="_____________________nyp2" hidden="1">#REF!</definedName>
    <definedName name="____________________key2" hidden="1">#REF!</definedName>
    <definedName name="____________________key3" hidden="1">#REF!</definedName>
    <definedName name="____________________nyp2" hidden="1">#REF!</definedName>
    <definedName name="___________________key2" hidden="1">#REF!</definedName>
    <definedName name="___________________key3" hidden="1">#REF!</definedName>
    <definedName name="___________________nyp2" hidden="1">#REF!</definedName>
    <definedName name="__________________key2" hidden="1">#REF!</definedName>
    <definedName name="__________________key3" hidden="1">#REF!</definedName>
    <definedName name="__________________nyp2" hidden="1">#REF!</definedName>
    <definedName name="_________________key3" hidden="1">#REF!</definedName>
    <definedName name="_________________nyp2" hidden="1">#REF!</definedName>
    <definedName name="________________key2" hidden="1">#REF!</definedName>
    <definedName name="_______________key3" hidden="1">#REF!</definedName>
    <definedName name="_______________nyp2" hidden="1">#REF!</definedName>
    <definedName name="______________key2" hidden="1">#REF!</definedName>
    <definedName name="_____________key3" hidden="1">#REF!</definedName>
    <definedName name="_____________nyp2" hidden="1">#REF!</definedName>
    <definedName name="____________key2" hidden="1">#REF!</definedName>
    <definedName name="___________key2" hidden="1">#REF!</definedName>
    <definedName name="___________key3" hidden="1">#REF!</definedName>
    <definedName name="___________nyp2" hidden="1">#REF!</definedName>
    <definedName name="__________key2" hidden="1">#REF!</definedName>
    <definedName name="__________key3" hidden="1">#REF!</definedName>
    <definedName name="__________nyp2" hidden="1">#REF!</definedName>
    <definedName name="_________key2" hidden="1">#REF!</definedName>
    <definedName name="_________key3" hidden="1">#REF!</definedName>
    <definedName name="_________nyp2" hidden="1">#REF!</definedName>
    <definedName name="________key2" hidden="1">#REF!</definedName>
    <definedName name="________key3" hidden="1">#REF!</definedName>
    <definedName name="________nyp2" hidden="1">#REF!</definedName>
    <definedName name="_______key2" hidden="1">#REF!</definedName>
    <definedName name="_______key3" hidden="1">#REF!</definedName>
    <definedName name="_______nyp2" hidden="1">#REF!</definedName>
    <definedName name="______key2" hidden="1">#REF!</definedName>
    <definedName name="______key3" hidden="1">#REF!</definedName>
    <definedName name="______nyp2" hidden="1">#REF!</definedName>
    <definedName name="_____key2" hidden="1">#REF!</definedName>
    <definedName name="_____key3" hidden="1">#REF!</definedName>
    <definedName name="_____nyp2" hidden="1">#REF!</definedName>
    <definedName name="____key2" hidden="1">#REF!</definedName>
    <definedName name="____key3" hidden="1">#REF!</definedName>
    <definedName name="____nyp2" hidden="1">#REF!</definedName>
    <definedName name="___key2" hidden="1">#REF!</definedName>
    <definedName name="___key3" hidden="1">#REF!</definedName>
    <definedName name="___nyp2" hidden="1">#REF!</definedName>
    <definedName name="__key2" hidden="1">#REF!</definedName>
    <definedName name="__key3" hidden="1">#REF!</definedName>
    <definedName name="__nyp2" hidden="1">#REF!</definedName>
    <definedName name="_xlnm._FilterDatabase" localSheetId="13" hidden="1">Tyndale!$A$16:$Q$19</definedName>
    <definedName name="_Key1" localSheetId="9" hidden="1">#REF!</definedName>
    <definedName name="_Key1" localSheetId="10" hidden="1">#REF!</definedName>
    <definedName name="_Key1" hidden="1">#REF!</definedName>
    <definedName name="_Key2" localSheetId="9" hidden="1">#REF!</definedName>
    <definedName name="_Key2" localSheetId="10" hidden="1">#REF!</definedName>
    <definedName name="_Key2" hidden="1">#REF!</definedName>
    <definedName name="_key3" localSheetId="9" hidden="1">#REF!</definedName>
    <definedName name="_key3" localSheetId="10" hidden="1">#REF!</definedName>
    <definedName name="_key3" hidden="1">#REF!</definedName>
    <definedName name="_nyp2" hidden="1">#REF!</definedName>
    <definedName name="_oh1">#REF!</definedName>
    <definedName name="_Order1" hidden="1">255</definedName>
    <definedName name="_Order2" hidden="1">255</definedName>
    <definedName name="_Sort" localSheetId="9" hidden="1">#REF!</definedName>
    <definedName name="_Sort" localSheetId="10" hidden="1">#REF!</definedName>
    <definedName name="_Sort" hidden="1">#REF!</definedName>
    <definedName name="advent" localSheetId="9">#REF!</definedName>
    <definedName name="advent" localSheetId="10">#REF!</definedName>
    <definedName name="advent">#REF!</definedName>
    <definedName name="all" localSheetId="9">#REF!</definedName>
    <definedName name="all">#REF!</definedName>
    <definedName name="ans">#REF!</definedName>
    <definedName name="BI">#REF!</definedName>
    <definedName name="BIB">#REF!</definedName>
    <definedName name="BIBLE">#REF!</definedName>
    <definedName name="BOOK">#REF!</definedName>
    <definedName name="books">#REF!</definedName>
    <definedName name="CARTON">#REF!</definedName>
    <definedName name="CARTONSS">#REF!</definedName>
    <definedName name="cba">#REF!</definedName>
    <definedName name="cntqty">#REF!</definedName>
    <definedName name="code">#REF!</definedName>
    <definedName name="CORE">#REF!</definedName>
    <definedName name="cov">#REF!</definedName>
    <definedName name="dat">#REF!</definedName>
    <definedName name="data">#REF!</definedName>
    <definedName name="data1">#REF!</definedName>
    <definedName name="data2">#REF!</definedName>
    <definedName name="data3">#REF!</definedName>
    <definedName name="data4">#REF!</definedName>
    <definedName name="dataa">#REF!</definedName>
    <definedName name="ean">#REF!</definedName>
    <definedName name="fff">#REF!</definedName>
    <definedName name="GIFT">#REF!</definedName>
    <definedName name="inventory">#REF!</definedName>
    <definedName name="isbn">#REF!</definedName>
    <definedName name="isbn13">[1]update!$Q$2:$S$10998</definedName>
    <definedName name="janines" localSheetId="9">#REF!</definedName>
    <definedName name="janines" localSheetId="10">#REF!</definedName>
    <definedName name="janines">#REF!</definedName>
    <definedName name="keysub" localSheetId="9" hidden="1">#REF!</definedName>
    <definedName name="keysub" localSheetId="10" hidden="1">#REF!</definedName>
    <definedName name="keysub" hidden="1">#REF!</definedName>
    <definedName name="keysub2" localSheetId="9" hidden="1">#REF!</definedName>
    <definedName name="keysub2" localSheetId="10" hidden="1">#REF!</definedName>
    <definedName name="keysub2" hidden="1">#REF!</definedName>
    <definedName name="KI">#REF!</definedName>
    <definedName name="KID">#REF!</definedName>
    <definedName name="laterna">#REF!</definedName>
    <definedName name="lead">#REF!</definedName>
    <definedName name="list">#REF!</definedName>
    <definedName name="MARCHLIST">#REF!</definedName>
    <definedName name="MERCH">#REF!</definedName>
    <definedName name="mkt">'[2]DELETE DO NOT PRINT all promos'!$A$4:$J$257</definedName>
    <definedName name="MU" localSheetId="9">#REF!</definedName>
    <definedName name="MU">#REF!</definedName>
    <definedName name="mun" localSheetId="9">#REF!</definedName>
    <definedName name="mun">#REF!</definedName>
    <definedName name="music" localSheetId="9">#REF!</definedName>
    <definedName name="music">#REF!</definedName>
    <definedName name="NEW">#REF!</definedName>
    <definedName name="oh">#REF!</definedName>
    <definedName name="par">#REF!</definedName>
    <definedName name="PE">#REF!</definedName>
    <definedName name="peniel">#REF!</definedName>
    <definedName name="planner">#REF!</definedName>
    <definedName name="PO">#REF!</definedName>
    <definedName name="POP">#REF!</definedName>
    <definedName name="price">#REF!</definedName>
    <definedName name="_xlnm.Print_Area" localSheetId="1">AMG!$A$1:$I$17</definedName>
    <definedName name="_xlnm.Print_Area" localSheetId="2">'B&amp;H'!$A$1:$I$19</definedName>
    <definedName name="_xlnm.Print_Area" localSheetId="3">Baker!$A$1:$I$18</definedName>
    <definedName name="_xlnm.Print_Area" localSheetId="4">Barbour!$A$1:$I$17</definedName>
    <definedName name="_xlnm.Print_Area" localSheetId="5">Carson!$A$1:$I$20</definedName>
    <definedName name="_xlnm.Print_Area" localSheetId="6">'Christian Art Gifts'!$A$1:$I$21</definedName>
    <definedName name="_xlnm.Print_Area" localSheetId="7">'Creative Brands'!$A$1:$I$20</definedName>
    <definedName name="_xlnm.Print_Area" localSheetId="8">Faithwords!$A$1:$I$22</definedName>
    <definedName name="_xlnm.Print_Area" localSheetId="9">'GT Luscombe'!$A$1:$F$49</definedName>
    <definedName name="_xlnm.Print_Area" localSheetId="0">'Important Information'!$A$1:$G$30</definedName>
    <definedName name="_xlnm.Print_Area" localSheetId="11">IVP!$A$1:$I$18</definedName>
    <definedName name="_xlnm.Print_Area" localSheetId="12">Moody!$A$1:$I$18</definedName>
    <definedName name="_xlnm.Print_Area" localSheetId="13">Tyndale!$A$1:$I$19</definedName>
    <definedName name="_xlnm.Print_Titles" localSheetId="1">AMG!$16:$16</definedName>
    <definedName name="_xlnm.Print_Titles" localSheetId="2">'B&amp;H'!$16:$16</definedName>
    <definedName name="_xlnm.Print_Titles" localSheetId="3">Baker!$16:$16</definedName>
    <definedName name="_xlnm.Print_Titles" localSheetId="4">Barbour!$16:$16</definedName>
    <definedName name="_xlnm.Print_Titles" localSheetId="5">Carson!$16:$16</definedName>
    <definedName name="_xlnm.Print_Titles" localSheetId="6">'Christian Art Gifts'!$16:$16</definedName>
    <definedName name="_xlnm.Print_Titles" localSheetId="7">'Creative Brands'!$16:$16</definedName>
    <definedName name="_xlnm.Print_Titles" localSheetId="8">Faithwords!$16:$16</definedName>
    <definedName name="_xlnm.Print_Titles" localSheetId="10">HCCP!$11:$12</definedName>
    <definedName name="_xlnm.Print_Titles" localSheetId="11">IVP!$16:$16</definedName>
    <definedName name="_xlnm.Print_Titles" localSheetId="12">Moody!$16:$16</definedName>
    <definedName name="_xlnm.Print_Titles" localSheetId="13">Tyndale!$16:$16</definedName>
    <definedName name="query" localSheetId="9">#REF!</definedName>
    <definedName name="query" localSheetId="10">#REF!</definedName>
    <definedName name="query">#REF!</definedName>
    <definedName name="Query_from_ZTI" localSheetId="9">#REF!</definedName>
    <definedName name="Query_from_ZTI">#REF!</definedName>
    <definedName name="rank" localSheetId="9">#REF!</definedName>
    <definedName name="rank">#REF!</definedName>
    <definedName name="REFRESH">[3]REFRESH!$A$1:$F$65536</definedName>
    <definedName name="retail" localSheetId="9">#REF!</definedName>
    <definedName name="retail">#REF!</definedName>
    <definedName name="s" localSheetId="9" hidden="1">#REF!</definedName>
    <definedName name="s" hidden="1">#REF!</definedName>
    <definedName name="sales" localSheetId="9">#REF!</definedName>
    <definedName name="sales" localSheetId="10">#REF!</definedName>
    <definedName name="sales">#REF!</definedName>
    <definedName name="series" localSheetId="10">#REF!</definedName>
    <definedName name="series">#REF!</definedName>
    <definedName name="Sheet2">#REF!</definedName>
    <definedName name="ss" hidden="1">#REF!</definedName>
    <definedName name="ST">#REF!</definedName>
    <definedName name="status">#REF!</definedName>
    <definedName name="study">#REF!</definedName>
    <definedName name="sub" hidden="1">#REF!</definedName>
    <definedName name="test" hidden="1">#REF!</definedName>
    <definedName name="THINGS">[4]Array!$G$21:$H$23</definedName>
    <definedName name="Titles">'[1]Sls Fcst'!#REF!</definedName>
    <definedName name="TOP" localSheetId="9">#REF!</definedName>
    <definedName name="TOP">#REF!</definedName>
    <definedName name="vbibles" localSheetId="9">#REF!</definedName>
    <definedName name="vbibles">#REF!</definedName>
    <definedName name="vida" localSheetId="9">#REF!</definedName>
    <definedName name="vida" localSheetId="10">#REF!</definedName>
    <definedName name="vida">#REF!</definedName>
    <definedName name="vkidz">#REF!</definedName>
    <definedName name="VMUSIC">#REF!</definedName>
    <definedName name="VPENIEL">#REF!</definedName>
    <definedName name="vpopular">#REF!</definedName>
    <definedName name="vstudy">#REF!</definedName>
    <definedName name="wrn.YS._.YTD._.Net._.Sales." localSheetId="9" hidden="1">{#N/A,#N/A,TRUE,"YS YTD Net Sales"}</definedName>
    <definedName name="wrn.YS._.YTD._.Net._.Sales." localSheetId="10" hidden="1">{#N/A,#N/A,TRUE,"YS YTD Net Sales"}</definedName>
    <definedName name="wrn.YS._.YTD._.Net._.Sales." hidden="1">{#N/A,#N/A,TRUE,"YS YTD Net Sales"}</definedName>
    <definedName name="wrn.YS._.YTD._.Pack._.Sales." localSheetId="9" hidden="1">{#N/A,#N/A,TRUE,"YS Pack Sales"}</definedName>
    <definedName name="wrn.YS._.YTD._.Pack._.Sales." localSheetId="10" hidden="1">{#N/A,#N/A,TRUE,"YS Pack Sales"}</definedName>
    <definedName name="wrn.YS._.YTD._.Pack._.Sales." hidden="1">{#N/A,#N/A,TRUE,"YS Pack Sales"}</definedName>
    <definedName name="Y">#REF!</definedName>
    <definedName name="zt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61" l="1"/>
  <c r="I23" i="61"/>
  <c r="F22" i="61"/>
  <c r="I22" i="61"/>
  <c r="C61" i="114" l="1"/>
  <c r="A58" i="114"/>
  <c r="A57" i="114"/>
  <c r="I54" i="114"/>
  <c r="G54" i="114"/>
  <c r="J54" i="114" s="1"/>
  <c r="K54" i="114" s="1"/>
  <c r="G53" i="114"/>
  <c r="J53" i="114" s="1"/>
  <c r="K53" i="114" s="1"/>
  <c r="I52" i="114"/>
  <c r="G52" i="114"/>
  <c r="J52" i="114" s="1"/>
  <c r="K52" i="114" s="1"/>
  <c r="G51" i="114"/>
  <c r="J51" i="114" s="1"/>
  <c r="K51" i="114" s="1"/>
  <c r="I50" i="114"/>
  <c r="G50" i="114"/>
  <c r="J50" i="114" s="1"/>
  <c r="K50" i="114" s="1"/>
  <c r="G49" i="114"/>
  <c r="J49" i="114" s="1"/>
  <c r="K49" i="114" s="1"/>
  <c r="I48" i="114"/>
  <c r="G48" i="114"/>
  <c r="J48" i="114" s="1"/>
  <c r="K48" i="114" s="1"/>
  <c r="G47" i="114"/>
  <c r="J47" i="114" s="1"/>
  <c r="K47" i="114" s="1"/>
  <c r="I46" i="114"/>
  <c r="G46" i="114"/>
  <c r="J46" i="114" s="1"/>
  <c r="K46" i="114" s="1"/>
  <c r="G45" i="114"/>
  <c r="J45" i="114" s="1"/>
  <c r="K45" i="114" s="1"/>
  <c r="I44" i="114"/>
  <c r="G44" i="114"/>
  <c r="J44" i="114" s="1"/>
  <c r="K44" i="114" s="1"/>
  <c r="G43" i="114"/>
  <c r="J43" i="114" s="1"/>
  <c r="K43" i="114" s="1"/>
  <c r="I42" i="114"/>
  <c r="G42" i="114"/>
  <c r="J42" i="114" s="1"/>
  <c r="K42" i="114" s="1"/>
  <c r="G41" i="114"/>
  <c r="J41" i="114" s="1"/>
  <c r="K41" i="114" s="1"/>
  <c r="I40" i="114"/>
  <c r="G40" i="114"/>
  <c r="J40" i="114" s="1"/>
  <c r="K40" i="114" s="1"/>
  <c r="G39" i="114"/>
  <c r="J39" i="114" s="1"/>
  <c r="K39" i="114" s="1"/>
  <c r="I38" i="114"/>
  <c r="G38" i="114"/>
  <c r="J38" i="114" s="1"/>
  <c r="K38" i="114" s="1"/>
  <c r="G37" i="114"/>
  <c r="J37" i="114" s="1"/>
  <c r="K37" i="114" s="1"/>
  <c r="I36" i="114"/>
  <c r="G36" i="114"/>
  <c r="J36" i="114" s="1"/>
  <c r="K36" i="114" s="1"/>
  <c r="G35" i="114"/>
  <c r="J35" i="114" s="1"/>
  <c r="K35" i="114" s="1"/>
  <c r="I34" i="114"/>
  <c r="G34" i="114"/>
  <c r="J34" i="114" s="1"/>
  <c r="K34" i="114" s="1"/>
  <c r="G33" i="114"/>
  <c r="J33" i="114" s="1"/>
  <c r="K33" i="114" s="1"/>
  <c r="I32" i="114"/>
  <c r="G32" i="114"/>
  <c r="J32" i="114" s="1"/>
  <c r="K32" i="114" s="1"/>
  <c r="G31" i="114"/>
  <c r="J31" i="114" s="1"/>
  <c r="K31" i="114" s="1"/>
  <c r="I30" i="114"/>
  <c r="G30" i="114"/>
  <c r="J30" i="114" s="1"/>
  <c r="K30" i="114" s="1"/>
  <c r="G29" i="114"/>
  <c r="J29" i="114" s="1"/>
  <c r="K29" i="114" s="1"/>
  <c r="I28" i="114"/>
  <c r="G28" i="114"/>
  <c r="J28" i="114" s="1"/>
  <c r="K28" i="114" s="1"/>
  <c r="G27" i="114"/>
  <c r="J27" i="114" s="1"/>
  <c r="K27" i="114" s="1"/>
  <c r="I26" i="114"/>
  <c r="G26" i="114"/>
  <c r="J26" i="114" s="1"/>
  <c r="K26" i="114" s="1"/>
  <c r="G25" i="114"/>
  <c r="J25" i="114" s="1"/>
  <c r="K25" i="114" s="1"/>
  <c r="I24" i="114"/>
  <c r="G24" i="114"/>
  <c r="J24" i="114" s="1"/>
  <c r="K24" i="114" s="1"/>
  <c r="G23" i="114"/>
  <c r="J23" i="114" s="1"/>
  <c r="K23" i="114" s="1"/>
  <c r="I22" i="114"/>
  <c r="G22" i="114"/>
  <c r="J22" i="114" s="1"/>
  <c r="K22" i="114" s="1"/>
  <c r="G21" i="114"/>
  <c r="J21" i="114" s="1"/>
  <c r="K21" i="114" s="1"/>
  <c r="I20" i="114"/>
  <c r="G20" i="114"/>
  <c r="J20" i="114" s="1"/>
  <c r="K20" i="114" s="1"/>
  <c r="G19" i="114"/>
  <c r="J19" i="114" s="1"/>
  <c r="K19" i="114" s="1"/>
  <c r="I18" i="114"/>
  <c r="G18" i="114"/>
  <c r="J18" i="114" s="1"/>
  <c r="K18" i="114" s="1"/>
  <c r="G17" i="114"/>
  <c r="J17" i="114" s="1"/>
  <c r="K17" i="114" s="1"/>
  <c r="I16" i="114"/>
  <c r="G16" i="114"/>
  <c r="J16" i="114" s="1"/>
  <c r="K16" i="114" s="1"/>
  <c r="G15" i="114"/>
  <c r="J15" i="114" s="1"/>
  <c r="K15" i="114" s="1"/>
  <c r="I14" i="114"/>
  <c r="G14" i="114"/>
  <c r="J14" i="114" s="1"/>
  <c r="K14" i="114" s="1"/>
  <c r="G13" i="114"/>
  <c r="J13" i="114" s="1"/>
  <c r="K13" i="114" s="1"/>
  <c r="C62" i="114" s="1"/>
  <c r="E7" i="114"/>
  <c r="C7" i="114"/>
  <c r="E6" i="114"/>
  <c r="E3" i="114"/>
  <c r="I13" i="114" l="1"/>
  <c r="I17" i="114"/>
  <c r="I21" i="114"/>
  <c r="I25" i="114"/>
  <c r="I29" i="114"/>
  <c r="I33" i="114"/>
  <c r="I35" i="114"/>
  <c r="I39" i="114"/>
  <c r="I41" i="114"/>
  <c r="I43" i="114"/>
  <c r="I47" i="114"/>
  <c r="I49" i="114"/>
  <c r="I51" i="114"/>
  <c r="I53" i="114"/>
  <c r="I15" i="114"/>
  <c r="I19" i="114"/>
  <c r="I23" i="114"/>
  <c r="I27" i="114"/>
  <c r="I31" i="114"/>
  <c r="I37" i="114"/>
  <c r="I45" i="114"/>
  <c r="I62" i="114" l="1"/>
  <c r="I18" i="73" l="1"/>
  <c r="I17" i="73"/>
  <c r="I17" i="113" l="1"/>
  <c r="H14" i="113"/>
  <c r="I14" i="113" l="1"/>
  <c r="I17" i="84" l="1"/>
  <c r="H14" i="84"/>
  <c r="H14" i="55"/>
  <c r="H14" i="56"/>
  <c r="H14" i="61"/>
  <c r="H14" i="72"/>
  <c r="H14" i="73"/>
  <c r="H14" i="74"/>
  <c r="H14" i="68"/>
  <c r="H14" i="69"/>
  <c r="H14" i="70"/>
  <c r="I14" i="84" l="1"/>
  <c r="I18" i="68" l="1"/>
  <c r="I19" i="68"/>
  <c r="I20" i="68"/>
  <c r="I21" i="68"/>
  <c r="I22" i="68"/>
  <c r="I18" i="69"/>
  <c r="I19" i="70"/>
  <c r="I18" i="70"/>
  <c r="I18" i="72"/>
  <c r="I19" i="72"/>
  <c r="I17" i="74"/>
  <c r="I17" i="72"/>
  <c r="I17" i="69"/>
  <c r="I17" i="68"/>
  <c r="I14" i="72" l="1"/>
  <c r="I14" i="70"/>
  <c r="I14" i="73"/>
  <c r="I14" i="69"/>
  <c r="I14" i="68"/>
  <c r="I14" i="74"/>
  <c r="I21" i="61"/>
  <c r="F21" i="61"/>
  <c r="I20" i="61"/>
  <c r="F20" i="61"/>
  <c r="I19" i="61"/>
  <c r="F19" i="61"/>
  <c r="I18" i="61"/>
  <c r="F18" i="61"/>
  <c r="I17" i="61"/>
  <c r="F17" i="61"/>
  <c r="I21" i="56"/>
  <c r="I20" i="56"/>
  <c r="I19" i="56"/>
  <c r="I18" i="56"/>
  <c r="I17" i="56"/>
  <c r="I18" i="55"/>
  <c r="F18" i="55"/>
  <c r="I19" i="55"/>
  <c r="F19" i="55"/>
  <c r="I20" i="55"/>
  <c r="F20" i="55"/>
  <c r="I17" i="55"/>
  <c r="F17" i="55"/>
  <c r="I14" i="61" l="1"/>
  <c r="I14" i="56"/>
  <c r="I14" i="55"/>
</calcChain>
</file>

<file path=xl/sharedStrings.xml><?xml version="1.0" encoding="utf-8"?>
<sst xmlns="http://schemas.openxmlformats.org/spreadsheetml/2006/main" count="691" uniqueCount="304">
  <si>
    <t>Product Title</t>
  </si>
  <si>
    <t>List Price</t>
  </si>
  <si>
    <t>Author</t>
  </si>
  <si>
    <t>TOTAL</t>
  </si>
  <si>
    <t>DOLLARS</t>
  </si>
  <si>
    <t>QUANTITY</t>
  </si>
  <si>
    <t>Account #</t>
  </si>
  <si>
    <t>Phone</t>
  </si>
  <si>
    <t>PO#</t>
  </si>
  <si>
    <t>Backorders</t>
  </si>
  <si>
    <t>Order Date</t>
  </si>
  <si>
    <t>Name</t>
  </si>
  <si>
    <t>Address</t>
  </si>
  <si>
    <t>City, ST, Zip</t>
  </si>
  <si>
    <t>Ordered By</t>
  </si>
  <si>
    <t>Ship Via</t>
  </si>
  <si>
    <t>15+ ass’t units, 50% discount, 60-day billing, Free Freight</t>
  </si>
  <si>
    <t>25+ ass’t units, 52% discount, 60-day billing, Free Freight</t>
  </si>
  <si>
    <t>50+ ass’t units, 55% discount, 90-day billing, Free Freight</t>
  </si>
  <si>
    <t>Sale Price /
% Off</t>
  </si>
  <si>
    <t>Email</t>
  </si>
  <si>
    <t>Store Promo Disc. %</t>
  </si>
  <si>
    <t>Catalog 
Price</t>
  </si>
  <si>
    <t>UPC</t>
  </si>
  <si>
    <t>Cost Per Piece</t>
  </si>
  <si>
    <t>Minimum Quantity</t>
  </si>
  <si>
    <t>Order Quantity</t>
  </si>
  <si>
    <t>Min Qty
Total</t>
  </si>
  <si>
    <t>CARSON HOME ACCENTS</t>
  </si>
  <si>
    <t>189 Foreman Road</t>
  </si>
  <si>
    <t>Freeport, PA  16229</t>
  </si>
  <si>
    <t>CHRISTIAN ART GIFTS</t>
  </si>
  <si>
    <t>359 Longview Drive</t>
  </si>
  <si>
    <t>Bloomingdale, IL  60108</t>
  </si>
  <si>
    <t>CREATIVE BRANDS</t>
  </si>
  <si>
    <t>5226 S. 31st Place</t>
  </si>
  <si>
    <t>Phoenix, AZ  85040</t>
  </si>
  <si>
    <t>B&amp;H PUBLISHING GROUP</t>
  </si>
  <si>
    <t>1 Lifeway Plaza</t>
  </si>
  <si>
    <t>Nashville, TN  37234</t>
  </si>
  <si>
    <t>Phone 800-251-3225 / Fax 800-296-4036</t>
  </si>
  <si>
    <t>6030 E. Fulton Road</t>
  </si>
  <si>
    <t>Ada, MI  49301</t>
  </si>
  <si>
    <t>Phone 800-877-2655 / Fax 800-398-3111</t>
  </si>
  <si>
    <t>BAKER PUBLISHING GROUP</t>
  </si>
  <si>
    <t>BARBOUR PUBLISHING</t>
  </si>
  <si>
    <t>1810 Barbour Drive</t>
  </si>
  <si>
    <t>Urichsville, OH  44683</t>
  </si>
  <si>
    <t>Phone 800-852-8010 / Fax 800-220-5948</t>
  </si>
  <si>
    <t>INTERVARSITY PRESS</t>
  </si>
  <si>
    <t>430 Plaza Drive</t>
  </si>
  <si>
    <t>Westmont, IL  60559</t>
  </si>
  <si>
    <t>Phone 800-843-9487 / Fax 630-734-4350</t>
  </si>
  <si>
    <t>MOODY PUBLISHING</t>
  </si>
  <si>
    <t>210 West Chestnut Street</t>
  </si>
  <si>
    <t>Chicago, IL  60610</t>
  </si>
  <si>
    <t xml:space="preserve">30 % off sale price unless otherwise noted </t>
  </si>
  <si>
    <t>Phone 800-572-1172 / Fax 800-525-7959</t>
  </si>
  <si>
    <t>Tyndale House Publishers</t>
  </si>
  <si>
    <t>351 Executive Drive</t>
  </si>
  <si>
    <t>Carol Stream, IL  60188</t>
  </si>
  <si>
    <t>Phone 800-323-9400 / Fax 800-684-0247</t>
  </si>
  <si>
    <t>Lifeway Bible Studies:</t>
  </si>
  <si>
    <t>No sale pricing, MAP agreement in effect</t>
  </si>
  <si>
    <t>orders@bakerpublishinggroup.com</t>
  </si>
  <si>
    <t>order@ivpress.com</t>
  </si>
  <si>
    <t>mpcustomerservice@moody.edu</t>
  </si>
  <si>
    <t>Phone 800-678-8812 / Fax 800-678-3329</t>
  </si>
  <si>
    <t>ISBN</t>
  </si>
  <si>
    <t>mailto:info@barbourbooks.com</t>
  </si>
  <si>
    <t>All B&amp;H Books and Bibles:</t>
  </si>
  <si>
    <t>Promo discount – Books = 58%, Bibles = 60%</t>
  </si>
  <si>
    <t>csresponse@tyndale.com</t>
  </si>
  <si>
    <t>Discount:</t>
  </si>
  <si>
    <t>Returns:</t>
  </si>
  <si>
    <t>Item #</t>
  </si>
  <si>
    <t xml:space="preserve">NOTES:
</t>
  </si>
  <si>
    <t>Discount</t>
  </si>
  <si>
    <t>No</t>
  </si>
  <si>
    <t>Yes, RA requested for proper credit.</t>
  </si>
  <si>
    <t>Order Minimum:</t>
  </si>
  <si>
    <t>Surcharge:</t>
  </si>
  <si>
    <t>EVERYDAY TERMS:</t>
  </si>
  <si>
    <t>SALE TERMS:</t>
  </si>
  <si>
    <t>50%, all Books and Bibles</t>
  </si>
  <si>
    <t>No minimum order</t>
  </si>
  <si>
    <t>Yes, customer pays return freight</t>
  </si>
  <si>
    <t>None</t>
  </si>
  <si>
    <t>Discount – 45% off of the sale price on select titles</t>
  </si>
  <si>
    <t>Yes</t>
  </si>
  <si>
    <t>N/A</t>
  </si>
  <si>
    <t xml:space="preserve"> no order minimum</t>
  </si>
  <si>
    <t xml:space="preserve">  Yes, customer pays return freight</t>
  </si>
  <si>
    <t xml:space="preserve">  No</t>
  </si>
  <si>
    <t>Shipping:</t>
  </si>
  <si>
    <t xml:space="preserve"> 10 units =46%  |  50=48%  |  100=52%</t>
  </si>
  <si>
    <t>24 assorted units (All Barbour products combined)</t>
  </si>
  <si>
    <t>Free freight in</t>
  </si>
  <si>
    <t xml:space="preserve"> Yes, customer pays return freight</t>
  </si>
  <si>
    <t>50% books and Bibles; Church Supplies vary</t>
  </si>
  <si>
    <t>No R/A needed but should include a copy of the invoice to receive full credit.</t>
  </si>
  <si>
    <t>50 units for Free Freight</t>
  </si>
  <si>
    <t>Free Shipping:</t>
  </si>
  <si>
    <t>10 unit minimum</t>
  </si>
  <si>
    <t>Tier 1:</t>
  </si>
  <si>
    <t>Tier 2:</t>
  </si>
  <si>
    <t>Tier 3:</t>
  </si>
  <si>
    <t>No minimum</t>
  </si>
  <si>
    <r>
      <t>$500 Mininum (</t>
    </r>
    <r>
      <rPr>
        <i/>
        <sz val="9"/>
        <color theme="1"/>
        <rFont val="Arial"/>
        <family val="2"/>
      </rPr>
      <t>includes Lifeway Bible Studies and Church Supplies</t>
    </r>
    <r>
      <rPr>
        <sz val="9"/>
        <color theme="1"/>
        <rFont val="Arial"/>
        <family val="2"/>
      </rPr>
      <t>)</t>
    </r>
    <r>
      <rPr>
        <i/>
        <sz val="9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 xml:space="preserve">      
</t>
    </r>
    <r>
      <rPr>
        <i/>
        <sz val="10"/>
        <color rgb="FFC00000"/>
        <rFont val="Arial"/>
        <family val="2"/>
      </rPr>
      <t>*</t>
    </r>
    <r>
      <rPr>
        <b/>
        <sz val="9"/>
        <color theme="1"/>
        <rFont val="Arial"/>
        <family val="2"/>
      </rPr>
      <t>$350 minimum for Munce members on catalog product orders</t>
    </r>
  </si>
  <si>
    <t>NA</t>
  </si>
  <si>
    <t>FAITHWORDS</t>
  </si>
  <si>
    <t>6100 Tower Circle, Suite 210</t>
  </si>
  <si>
    <t>Franklin, TN  37067</t>
  </si>
  <si>
    <t>Phone 800-759-0190 / Fax 800286-9471</t>
  </si>
  <si>
    <r>
      <rPr>
        <b/>
        <sz val="9"/>
        <color theme="1"/>
        <rFont val="Arial"/>
        <family val="2"/>
      </rPr>
      <t xml:space="preserve">NOTES:
</t>
    </r>
    <r>
      <rPr>
        <sz val="9"/>
        <color theme="1"/>
        <rFont val="Arial"/>
        <family val="2"/>
      </rPr>
      <t xml:space="preserve">
</t>
    </r>
  </si>
  <si>
    <t>Minimum Reorder: $100 Per Catalog</t>
  </si>
  <si>
    <t>Minimum Opening order: $250 Per Catalog</t>
  </si>
  <si>
    <t>Discount:  50%</t>
  </si>
  <si>
    <t>Shipping:  Free on orders over $200</t>
  </si>
  <si>
    <t>Returns:   No</t>
  </si>
  <si>
    <t>Order Minimum:   No minimum order</t>
  </si>
  <si>
    <t>$75 net purchase</t>
  </si>
  <si>
    <t>Yes, if still in print</t>
  </si>
  <si>
    <t>•</t>
  </si>
  <si>
    <t>• 46% - Books     • 49% - Minis     • 52% - Bibles, 
• 55% - Journals + Bible Tabs + Calendars</t>
  </si>
  <si>
    <t>Representation through Noble Marketing</t>
  </si>
  <si>
    <t>LifewayTrade@Lifeway.com</t>
  </si>
  <si>
    <t>Service@CarsonHomeAccents.com</t>
  </si>
  <si>
    <t>Sales: Phone 800-888-1918 / Fax 724-295-4033</t>
  </si>
  <si>
    <t>Customer Service: 1-800-888-1918</t>
  </si>
  <si>
    <t>Phone 800/521/7807 / Fax 800-521-7819</t>
  </si>
  <si>
    <t>custservice@cagifts.com</t>
  </si>
  <si>
    <t>See bottom of PO for Standard Seasonal Promo and Bible Promo.</t>
  </si>
  <si>
    <t>Release 
Date</t>
  </si>
  <si>
    <t>25 or more shippable units</t>
  </si>
  <si>
    <r>
      <t xml:space="preserve">EXTRA Discounts &amp; Dating on </t>
    </r>
    <r>
      <rPr>
        <sz val="10"/>
        <color rgb="FFC00000"/>
        <rFont val="Arial"/>
        <family val="2"/>
      </rPr>
      <t>FRONTLIST Titles ONLY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-- Minimums Required:                                                </t>
    </r>
  </si>
  <si>
    <t>Extra 5% + 90 Day Dating = 100+ units</t>
  </si>
  <si>
    <t>Extra 3% + 90 Day Dating = 50 - 99 units</t>
  </si>
  <si>
    <t xml:space="preserve">Standard + 90 Day Dating = 1 - 49 units           </t>
  </si>
  <si>
    <r>
      <rPr>
        <b/>
        <u/>
        <sz val="14"/>
        <color theme="1"/>
        <rFont val="Arial"/>
        <family val="2"/>
      </rPr>
      <t xml:space="preserve">
</t>
    </r>
    <r>
      <rPr>
        <sz val="14"/>
        <color theme="1"/>
        <rFont val="Arial"/>
        <family val="2"/>
      </rPr>
      <t xml:space="preserve">–  Purchase Orders are listed alphabetically by publishers, then by gifts.
–  All dollar totals are approximate and are meant to provide a reliable estimate as you order.  
–  Promo discount is set at the </t>
    </r>
    <r>
      <rPr>
        <b/>
        <sz val="14"/>
        <color theme="1"/>
        <rFont val="Arial"/>
        <family val="2"/>
      </rPr>
      <t>lowest</t>
    </r>
    <r>
      <rPr>
        <sz val="14"/>
        <color theme="1"/>
        <rFont val="Arial"/>
        <family val="2"/>
      </rPr>
      <t xml:space="preserve"> discount available for companies with tiered discounts.  
–  "Store Promo Discount %" column can be changed to the correct level discount based on your final order.  
–  Companies may have specials that could apply for better discount and freight terms.  
–  Check with your sales representative to determine the best terms available.</t>
    </r>
  </si>
  <si>
    <t>HCCP Rep Name:</t>
  </si>
  <si>
    <t>Ship Date:</t>
  </si>
  <si>
    <t>PO #:</t>
  </si>
  <si>
    <t>Promo Start Date:</t>
  </si>
  <si>
    <t>Account Name:</t>
  </si>
  <si>
    <t>Promo End Date:</t>
  </si>
  <si>
    <t>Account Number:</t>
  </si>
  <si>
    <t>Order Due Date:</t>
  </si>
  <si>
    <t>Promo Name:</t>
  </si>
  <si>
    <t>Date Ordered:</t>
  </si>
  <si>
    <t>Promo Code:</t>
  </si>
  <si>
    <t>Dating:</t>
  </si>
  <si>
    <t xml:space="preserve">Promotional orders submitted by the due date listed above are eligible for 90 days' dating; orders of 30 units or more receive free freight </t>
  </si>
  <si>
    <t>Qty</t>
  </si>
  <si>
    <t>Title</t>
  </si>
  <si>
    <t>Sale Notes</t>
  </si>
  <si>
    <t>Margin</t>
  </si>
  <si>
    <t>Net</t>
  </si>
  <si>
    <t>Net Sum</t>
  </si>
  <si>
    <t>Angels</t>
  </si>
  <si>
    <t>40% off</t>
  </si>
  <si>
    <t>Anxiety Opportunity</t>
  </si>
  <si>
    <t>Bible Prayers to Guide Your Life</t>
  </si>
  <si>
    <t>Calm Moments for Anxious Days</t>
  </si>
  <si>
    <t>Created to Dream</t>
  </si>
  <si>
    <t>Don't Look Back</t>
  </si>
  <si>
    <t>Gospel Invitation</t>
  </si>
  <si>
    <t>Sale Stickers</t>
  </si>
  <si>
    <t>9780310264040</t>
  </si>
  <si>
    <t>Sale Stickers 30% Off Sheet of 14</t>
  </si>
  <si>
    <t>9780310270089</t>
  </si>
  <si>
    <t>Sale Stickers 40% Off Sheet of 14</t>
  </si>
  <si>
    <t>Total Units:</t>
  </si>
  <si>
    <t>Avg. Mar</t>
  </si>
  <si>
    <t>Total Net:</t>
  </si>
  <si>
    <t>Summer Sale Catalog 2023</t>
  </si>
  <si>
    <t>Various</t>
  </si>
  <si>
    <t>To receive a 46% discount on any advertised item, use promo code MUNCE20.
Applies only to the titles advertised in the catalog.</t>
  </si>
  <si>
    <t>Back to Basics Catalog 2023</t>
  </si>
  <si>
    <t xml:space="preserve">Munce Back To Basics Catalog </t>
  </si>
  <si>
    <t xml:space="preserve"> </t>
  </si>
  <si>
    <t>MB2B24</t>
  </si>
  <si>
    <t>90 Days</t>
  </si>
  <si>
    <t>Price</t>
  </si>
  <si>
    <t>Sale Price</t>
  </si>
  <si>
    <t>4 unit minimum order</t>
  </si>
  <si>
    <t>Awe of God</t>
  </si>
  <si>
    <t>Awe of God Bible Study Guide plus Streaming Video</t>
  </si>
  <si>
    <t>Break of Day</t>
  </si>
  <si>
    <t>30% off</t>
  </si>
  <si>
    <t>CU Seeing Beautiful Again, CBA Indies</t>
  </si>
  <si>
    <t>Double Indemnity</t>
  </si>
  <si>
    <t>Every Day in His Presence</t>
  </si>
  <si>
    <t>Get Out of That Pit</t>
  </si>
  <si>
    <t>God's Promises Just for You(Cards)</t>
  </si>
  <si>
    <t>Happy</t>
  </si>
  <si>
    <t>In the Shelter of Hollythorne House</t>
  </si>
  <si>
    <t>Jesus Calling, Textured Gray Leathersoft, with Full Scriptures</t>
  </si>
  <si>
    <t>KJV Study Bible, Large Print, Leathersoft, Brown, Red Letter</t>
  </si>
  <si>
    <t>2 unit minimum order</t>
  </si>
  <si>
    <t>KJV Study Bible, Large Print, Leathersoft, Red/Pink, Red Letter</t>
  </si>
  <si>
    <t>KJV, Thompson Chain-Reference Bible, Leathersoft, Black, Red Letter, Comfort Print</t>
  </si>
  <si>
    <t>KJV, Thompson Chain-Reference Bible, Leathersoft, Burgundy, Red Letter, Comfort Print</t>
  </si>
  <si>
    <t>Love Letters from God, Updated Edition</t>
  </si>
  <si>
    <t>Love Letters from God; Bible Stories for a Girl’s Heart, Updated Edition</t>
  </si>
  <si>
    <t>Misled</t>
  </si>
  <si>
    <t>NIV, Life Application Study Bible, Third Edition, Personal Size, Leathersoft, Brown, Red Letter</t>
  </si>
  <si>
    <t>NIV, Life Application Study Bible, Third Edition, Personal Size, Leathersoft, Gray/Teal, Red Letter</t>
  </si>
  <si>
    <t>NIV, Teen Study Bible, Compact, Leathersoft, Brown, Comfort Print</t>
  </si>
  <si>
    <t>NIV, Teen Study Bible, Compact, Leathersoft, Peach, Comfort Print</t>
  </si>
  <si>
    <t>NIV, The Telos Bible, Hardcover, Comfort Print</t>
  </si>
  <si>
    <t>NIV, The Telos Bible, Leathersoft, Charcoal, Comfort Print</t>
  </si>
  <si>
    <t>NKJV, Compact Center-Column Reference Bible, Leathersoft, Dark Rose, Red Letter, Comfort Print</t>
  </si>
  <si>
    <t>NKJV, Compact Center-Column Reference Bible, Leathersoft, Gray, Red Letter, Comfort Print</t>
  </si>
  <si>
    <t>Power to Change</t>
  </si>
  <si>
    <t>Prayers for Everyday Life(Cards)</t>
  </si>
  <si>
    <t>Sure as the Sunrise</t>
  </si>
  <si>
    <t>Beginner's Bible 100 Bedtime Devotions</t>
  </si>
  <si>
    <t>Timothy Keller</t>
  </si>
  <si>
    <t>Trade Your Cares for Calm(Cards)</t>
  </si>
  <si>
    <t>Two to Tango</t>
  </si>
  <si>
    <t>WayMaker</t>
  </si>
  <si>
    <t>When Your Way Isn't Working</t>
  </si>
  <si>
    <t>AMG Publishers</t>
  </si>
  <si>
    <t>6815 Shallowford Road</t>
  </si>
  <si>
    <t>Chattanooga, TN  37421</t>
  </si>
  <si>
    <t>Phone 800-266-4977 / Fax 800-265-6690</t>
  </si>
  <si>
    <t xml:space="preserve">45% – Under $200 | 48% – $200 | 50% – $400 | 52% – $600 </t>
  </si>
  <si>
    <t>Minimum $200</t>
  </si>
  <si>
    <t>After 90 days</t>
  </si>
  <si>
    <t>9781617155949</t>
  </si>
  <si>
    <t>Eyewitness To Redemption: Ruth</t>
  </si>
  <si>
    <t>Mindy Ferguson</t>
  </si>
  <si>
    <t>Abide Bible Study Book With Video Access (Lifeway)</t>
  </si>
  <si>
    <t>Jen Wilkin</t>
  </si>
  <si>
    <t>Navigating Gospel Truth - Bible Study Book Video Access</t>
  </si>
  <si>
    <t>Lifeway</t>
  </si>
  <si>
    <t>When You Pray - Bible Study Book With Video Access (LifeWay)</t>
  </si>
  <si>
    <t>Finding Us</t>
  </si>
  <si>
    <t>Tracie Peterson</t>
  </si>
  <si>
    <t>Countdown</t>
  </si>
  <si>
    <t>Lynette Eason</t>
  </si>
  <si>
    <t>Letters Of Comfort</t>
  </si>
  <si>
    <t>Wanda Brunstetter</t>
  </si>
  <si>
    <t>Overcoming Every Problem</t>
  </si>
  <si>
    <t>Joyce Meyer</t>
  </si>
  <si>
    <t>Genesis: God's Creative Call</t>
  </si>
  <si>
    <t>Charles &amp; Anne Hummel</t>
  </si>
  <si>
    <t>Distorted Images Of God: Restoring Our Vision</t>
  </si>
  <si>
    <t>Dale &amp; Juanita Ryan</t>
  </si>
  <si>
    <t>God, Right Here</t>
  </si>
  <si>
    <t>Kara Lawler</t>
  </si>
  <si>
    <t>Romans: Becoming New In Christ</t>
  </si>
  <si>
    <t>Jack Kuhatschek</t>
  </si>
  <si>
    <t>Matthew: Being Discipled By Jesus</t>
  </si>
  <si>
    <t>Stephen &amp; Jacalyn Eyre</t>
  </si>
  <si>
    <t>Psalms; Prayers Of The Heart</t>
  </si>
  <si>
    <t>Eugene Peterson</t>
  </si>
  <si>
    <t>Our Father</t>
  </si>
  <si>
    <t>Becky Harling</t>
  </si>
  <si>
    <t>Promises Kept</t>
  </si>
  <si>
    <t>Courtney Reissig</t>
  </si>
  <si>
    <t>The Apostles Creed</t>
  </si>
  <si>
    <t>A.W. Tozer</t>
  </si>
  <si>
    <t>Mary</t>
  </si>
  <si>
    <t>Dannah Gresh</t>
  </si>
  <si>
    <t>What To Wear</t>
  </si>
  <si>
    <t>Catherine Parks</t>
  </si>
  <si>
    <t>30" Stained Glass Chime Cardinals</t>
  </si>
  <si>
    <t>Sunshine Lantern</t>
  </si>
  <si>
    <t>Heart Sitters Heaven in Home</t>
  </si>
  <si>
    <t>Message Bar Livin' on a Prayer</t>
  </si>
  <si>
    <t>World's Best Teacher Mug</t>
  </si>
  <si>
    <t>Great Teacher Keychain</t>
  </si>
  <si>
    <t>101 Blessings for a Great Teacher</t>
  </si>
  <si>
    <t>Blessings for a Great Teacher Perpetual Calendar</t>
  </si>
  <si>
    <t>Blessings for a Great Teacher Gift Book</t>
  </si>
  <si>
    <t>MUG994</t>
  </si>
  <si>
    <t>KRG034</t>
  </si>
  <si>
    <t>BX133</t>
  </si>
  <si>
    <t>CAP005</t>
  </si>
  <si>
    <t>GB236</t>
  </si>
  <si>
    <t>9781642723939</t>
  </si>
  <si>
    <t>1220000322899</t>
  </si>
  <si>
    <t>1220000323025</t>
  </si>
  <si>
    <t>1220000322295</t>
  </si>
  <si>
    <t>1220000322936</t>
  </si>
  <si>
    <t>Coir Doormat Welcome Grace Mercy &amp; Peace to You</t>
  </si>
  <si>
    <t>G2491</t>
  </si>
  <si>
    <t>Coir Doormat Faith Family Friends</t>
  </si>
  <si>
    <t>J0765</t>
  </si>
  <si>
    <t>Large Coir Doormat Hope Dwells Here</t>
  </si>
  <si>
    <t>N1442</t>
  </si>
  <si>
    <t>Faith Family Friends Waist Apron</t>
  </si>
  <si>
    <t>L0005</t>
  </si>
  <si>
    <t>Wooden Spoons Filled Display</t>
  </si>
  <si>
    <t>J5742</t>
  </si>
  <si>
    <t>Framed Cross Grey</t>
  </si>
  <si>
    <t>N0672</t>
  </si>
  <si>
    <t>Cozy Mug It Is Well</t>
  </si>
  <si>
    <t>L1115</t>
  </si>
  <si>
    <t>KJV Wide Margin Bible Filament Enabled IL Pink Rose Garden</t>
  </si>
  <si>
    <t>KJV Wide Margin Bible Filament Enabled IL Dark Brown</t>
  </si>
  <si>
    <t>3 units @ 65%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</si>
</sst>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/d/yy;@"/>
    <numFmt numFmtId="166" formatCode="&quot;$&quot;#,###.00"/>
    <numFmt numFmtId="167" formatCode="mm/dd/yy"/>
    <numFmt numFmtId="168" formatCode="0.0%"/>
    <numFmt numFmtId="169" formatCode="&quot;$&quot;#,##0.00;[Red]&quot;$&quot;#,##0.00"/>
  </numFmts>
  <fonts count="42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name val="SansSerif"/>
      <charset val="1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b/>
      <u/>
      <sz val="12"/>
      <color theme="1"/>
      <name val="Arial"/>
      <family val="2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8"/>
      <name val="Arial"/>
      <family val="2"/>
    </font>
    <font>
      <b/>
      <sz val="26"/>
      <color theme="1"/>
      <name val="Arial"/>
      <family val="2"/>
    </font>
    <font>
      <u/>
      <sz val="12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8"/>
      <name val="Arial"/>
      <family val="2"/>
    </font>
    <font>
      <b/>
      <u/>
      <sz val="9"/>
      <color theme="1"/>
      <name val="Arial"/>
      <family val="2"/>
    </font>
    <font>
      <i/>
      <sz val="8"/>
      <color theme="1"/>
      <name val="Arial"/>
      <family val="2"/>
    </font>
    <font>
      <i/>
      <sz val="9"/>
      <color theme="1"/>
      <name val="Arial"/>
      <family val="2"/>
    </font>
    <font>
      <i/>
      <sz val="10"/>
      <color rgb="FFC00000"/>
      <name val="Arial"/>
      <family val="2"/>
    </font>
    <font>
      <sz val="8"/>
      <name val="Arial"/>
      <family val="2"/>
    </font>
    <font>
      <sz val="14"/>
      <color theme="1"/>
      <name val="Arial Black"/>
      <family val="2"/>
    </font>
    <font>
      <sz val="14"/>
      <color theme="1"/>
      <name val="Arial"/>
      <family val="2"/>
    </font>
    <font>
      <b/>
      <u/>
      <sz val="14"/>
      <color theme="1"/>
      <name val="Arial"/>
      <family val="2"/>
    </font>
    <font>
      <sz val="10"/>
      <name val="Arial"/>
      <family val="2"/>
    </font>
    <font>
      <sz val="10"/>
      <color rgb="FFC00000"/>
      <name val="Arial"/>
      <family val="2"/>
    </font>
    <font>
      <sz val="10"/>
      <color rgb="FFFF0000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 style="thin">
        <color theme="0" tint="-0.499984740745262"/>
      </bottom>
      <diagonal/>
    </border>
    <border>
      <left style="thin">
        <color rgb="FFD0D7E5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 style="dotted">
        <color auto="1"/>
      </left>
      <right/>
      <top style="thick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/>
      <right style="dotted">
        <color auto="1"/>
      </right>
      <top style="thick">
        <color auto="1"/>
      </top>
      <bottom/>
      <diagonal/>
    </border>
    <border>
      <left/>
      <right style="dotted">
        <color auto="1"/>
      </right>
      <top/>
      <bottom style="thick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auto="1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theme="4" tint="-0.499984740745262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tted">
        <color auto="1"/>
      </right>
      <top style="medium">
        <color indexed="64"/>
      </top>
      <bottom/>
      <diagonal/>
    </border>
    <border>
      <left style="dotted">
        <color auto="1"/>
      </left>
      <right/>
      <top style="medium">
        <color indexed="64"/>
      </top>
      <bottom/>
      <diagonal/>
    </border>
    <border>
      <left/>
      <right style="thick">
        <color auto="1"/>
      </right>
      <top style="medium">
        <color indexed="64"/>
      </top>
      <bottom/>
      <diagonal/>
    </border>
    <border>
      <left style="thick">
        <color auto="1"/>
      </left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indexed="64"/>
      </right>
      <top/>
      <bottom/>
      <diagonal/>
    </border>
    <border>
      <left/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 style="thin">
        <color theme="0" tint="-0.499984740745262"/>
      </right>
      <top style="thick">
        <color auto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ck">
        <color auto="1"/>
      </top>
      <bottom/>
      <diagonal/>
    </border>
    <border>
      <left style="thin">
        <color theme="0" tint="-0.499984740745262"/>
      </left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</borders>
  <cellStyleXfs count="19">
    <xf numFmtId="0" fontId="0" fillId="0" borderId="0"/>
    <xf numFmtId="9" fontId="4" fillId="0" borderId="0" applyFont="0" applyFill="0" applyBorder="0" applyAlignment="0" applyProtection="0"/>
    <xf numFmtId="0" fontId="7" fillId="0" borderId="0"/>
    <xf numFmtId="0" fontId="8" fillId="0" borderId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9" fillId="0" borderId="0"/>
    <xf numFmtId="0" fontId="29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3">
    <xf numFmtId="0" fontId="0" fillId="0" borderId="0" xfId="0"/>
    <xf numFmtId="0" fontId="9" fillId="0" borderId="0" xfId="0" applyFont="1" applyAlignment="1" applyProtection="1">
      <alignment vertical="top"/>
      <protection locked="0"/>
    </xf>
    <xf numFmtId="0" fontId="9" fillId="0" borderId="0" xfId="0" applyFont="1" applyAlignment="1" applyProtection="1">
      <alignment horizontal="center" vertical="top"/>
      <protection locked="0"/>
    </xf>
    <xf numFmtId="1" fontId="9" fillId="0" borderId="0" xfId="0" applyNumberFormat="1" applyFont="1" applyAlignment="1" applyProtection="1">
      <alignment horizontal="center" vertical="top"/>
      <protection locked="0"/>
    </xf>
    <xf numFmtId="9" fontId="9" fillId="0" borderId="0" xfId="1" applyFont="1" applyAlignment="1" applyProtection="1">
      <alignment horizontal="center" vertical="top"/>
      <protection locked="0"/>
    </xf>
    <xf numFmtId="0" fontId="0" fillId="0" borderId="0" xfId="0" applyAlignment="1" applyProtection="1">
      <alignment vertical="top"/>
      <protection locked="0"/>
    </xf>
    <xf numFmtId="0" fontId="9" fillId="2" borderId="0" xfId="0" applyFont="1" applyFill="1" applyAlignment="1" applyProtection="1">
      <alignment vertical="top"/>
      <protection locked="0"/>
    </xf>
    <xf numFmtId="0" fontId="9" fillId="2" borderId="0" xfId="0" applyFont="1" applyFill="1" applyAlignment="1" applyProtection="1">
      <alignment horizontal="center" vertical="top"/>
      <protection locked="0"/>
    </xf>
    <xf numFmtId="1" fontId="9" fillId="2" borderId="0" xfId="1" applyNumberFormat="1" applyFont="1" applyFill="1" applyAlignment="1" applyProtection="1">
      <alignment horizontal="center" vertical="top"/>
      <protection locked="0"/>
    </xf>
    <xf numFmtId="9" fontId="9" fillId="0" borderId="2" xfId="1" applyFont="1" applyBorder="1" applyAlignment="1" applyProtection="1">
      <alignment horizontal="center" vertical="top"/>
      <protection locked="0"/>
    </xf>
    <xf numFmtId="0" fontId="9" fillId="2" borderId="2" xfId="0" applyFont="1" applyFill="1" applyBorder="1" applyAlignment="1" applyProtection="1">
      <alignment horizontal="center"/>
      <protection locked="0"/>
    </xf>
    <xf numFmtId="9" fontId="9" fillId="0" borderId="0" xfId="1" applyFont="1" applyBorder="1" applyAlignment="1" applyProtection="1">
      <alignment horizontal="center" vertical="top"/>
      <protection locked="0"/>
    </xf>
    <xf numFmtId="0" fontId="6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164" fontId="9" fillId="0" borderId="0" xfId="0" applyNumberFormat="1" applyFont="1" applyAlignment="1" applyProtection="1">
      <alignment horizontal="center" vertical="top"/>
      <protection locked="0"/>
    </xf>
    <xf numFmtId="0" fontId="9" fillId="2" borderId="0" xfId="0" applyFont="1" applyFill="1" applyAlignment="1" applyProtection="1">
      <alignment horizontal="left" indent="4"/>
      <protection locked="0"/>
    </xf>
    <xf numFmtId="9" fontId="9" fillId="0" borderId="0" xfId="0" applyNumberFormat="1" applyFont="1" applyAlignment="1" applyProtection="1">
      <alignment horizontal="center" vertical="top"/>
      <protection locked="0"/>
    </xf>
    <xf numFmtId="164" fontId="9" fillId="2" borderId="0" xfId="0" applyNumberFormat="1" applyFont="1" applyFill="1" applyAlignment="1" applyProtection="1">
      <alignment horizontal="center" vertical="top"/>
      <protection locked="0"/>
    </xf>
    <xf numFmtId="164" fontId="9" fillId="2" borderId="0" xfId="0" applyNumberFormat="1" applyFont="1" applyFill="1" applyAlignment="1" applyProtection="1">
      <alignment horizontal="left" indent="1"/>
      <protection locked="0"/>
    </xf>
    <xf numFmtId="164" fontId="9" fillId="0" borderId="0" xfId="0" applyNumberFormat="1" applyFont="1" applyAlignment="1" applyProtection="1">
      <alignment horizontal="left" indent="1"/>
      <protection locked="0"/>
    </xf>
    <xf numFmtId="164" fontId="9" fillId="0" borderId="0" xfId="1" applyNumberFormat="1" applyFont="1" applyAlignment="1" applyProtection="1">
      <alignment horizontal="center" vertical="top"/>
      <protection locked="0"/>
    </xf>
    <xf numFmtId="164" fontId="9" fillId="2" borderId="1" xfId="1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 indent="3"/>
      <protection locked="0"/>
    </xf>
    <xf numFmtId="1" fontId="9" fillId="0" borderId="0" xfId="1" applyNumberFormat="1" applyFont="1" applyAlignment="1" applyProtection="1">
      <alignment horizontal="center" vertical="top"/>
      <protection locked="0"/>
    </xf>
    <xf numFmtId="9" fontId="13" fillId="0" borderId="0" xfId="1" applyFont="1" applyAlignment="1" applyProtection="1">
      <alignment horizontal="right" vertical="center" indent="2"/>
      <protection locked="0"/>
    </xf>
    <xf numFmtId="1" fontId="9" fillId="0" borderId="2" xfId="1" applyNumberFormat="1" applyFont="1" applyBorder="1" applyAlignment="1" applyProtection="1">
      <alignment horizontal="center" vertical="top"/>
      <protection locked="0"/>
    </xf>
    <xf numFmtId="0" fontId="11" fillId="0" borderId="1" xfId="4" applyFont="1" applyBorder="1" applyAlignment="1" applyProtection="1">
      <alignment horizontal="center" vertical="center" wrapText="1"/>
      <protection locked="0"/>
    </xf>
    <xf numFmtId="0" fontId="11" fillId="0" borderId="1" xfId="4" applyFont="1" applyBorder="1" applyAlignment="1" applyProtection="1">
      <alignment vertical="center" wrapText="1"/>
      <protection locked="0"/>
    </xf>
    <xf numFmtId="164" fontId="11" fillId="0" borderId="1" xfId="4" applyNumberFormat="1" applyFont="1" applyBorder="1" applyAlignment="1" applyProtection="1">
      <alignment horizontal="center" vertical="center" wrapText="1"/>
      <protection locked="0"/>
    </xf>
    <xf numFmtId="9" fontId="9" fillId="0" borderId="1" xfId="1" applyFont="1" applyBorder="1" applyAlignment="1" applyProtection="1">
      <alignment horizontal="center" vertical="center" wrapText="1"/>
      <protection locked="0"/>
    </xf>
    <xf numFmtId="9" fontId="9" fillId="2" borderId="1" xfId="1" applyFont="1" applyFill="1" applyBorder="1" applyAlignment="1" applyProtection="1">
      <alignment horizontal="center" vertical="center"/>
      <protection locked="0"/>
    </xf>
    <xf numFmtId="1" fontId="9" fillId="2" borderId="1" xfId="1" applyNumberFormat="1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Border="1" applyAlignment="1">
      <alignment horizontal="center" vertical="center"/>
    </xf>
    <xf numFmtId="164" fontId="9" fillId="0" borderId="11" xfId="0" applyNumberFormat="1" applyFont="1" applyBorder="1" applyAlignment="1">
      <alignment horizontal="center" vertical="center"/>
    </xf>
    <xf numFmtId="0" fontId="11" fillId="0" borderId="4" xfId="4" applyFont="1" applyBorder="1" applyAlignment="1" applyProtection="1">
      <alignment vertical="center" wrapText="1"/>
      <protection locked="0"/>
    </xf>
    <xf numFmtId="1" fontId="11" fillId="0" borderId="11" xfId="4" applyNumberFormat="1" applyFont="1" applyBorder="1" applyAlignment="1" applyProtection="1">
      <alignment horizontal="center" vertical="center" wrapText="1"/>
      <protection locked="0"/>
    </xf>
    <xf numFmtId="164" fontId="11" fillId="0" borderId="12" xfId="4" applyNumberFormat="1" applyFont="1" applyBorder="1" applyAlignment="1">
      <alignment horizontal="center" vertical="center" wrapText="1"/>
    </xf>
    <xf numFmtId="0" fontId="11" fillId="0" borderId="12" xfId="4" applyFont="1" applyBorder="1" applyAlignment="1" applyProtection="1">
      <alignment horizontal="center" vertical="center" wrapText="1"/>
      <protection locked="0"/>
    </xf>
    <xf numFmtId="1" fontId="11" fillId="0" borderId="1" xfId="4" applyNumberFormat="1" applyFont="1" applyBorder="1" applyAlignment="1" applyProtection="1">
      <alignment horizontal="center" vertical="center" wrapText="1"/>
      <protection locked="0"/>
    </xf>
    <xf numFmtId="9" fontId="9" fillId="2" borderId="13" xfId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top" wrapText="1"/>
      <protection locked="0"/>
    </xf>
    <xf numFmtId="9" fontId="9" fillId="2" borderId="2" xfId="1" applyFont="1" applyFill="1" applyBorder="1" applyAlignment="1" applyProtection="1">
      <alignment horizontal="center" vertical="top"/>
      <protection locked="0"/>
    </xf>
    <xf numFmtId="1" fontId="9" fillId="2" borderId="2" xfId="1" applyNumberFormat="1" applyFont="1" applyFill="1" applyBorder="1" applyAlignment="1" applyProtection="1">
      <alignment horizontal="center" vertical="top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164" fontId="10" fillId="0" borderId="3" xfId="0" applyNumberFormat="1" applyFont="1" applyBorder="1" applyAlignment="1" applyProtection="1">
      <alignment horizontal="center" vertical="center" wrapText="1"/>
      <protection locked="0"/>
    </xf>
    <xf numFmtId="9" fontId="10" fillId="0" borderId="3" xfId="0" applyNumberFormat="1" applyFont="1" applyBorder="1" applyAlignment="1" applyProtection="1">
      <alignment horizontal="center" vertical="center" wrapText="1"/>
      <protection locked="0"/>
    </xf>
    <xf numFmtId="9" fontId="10" fillId="0" borderId="3" xfId="1" applyFont="1" applyBorder="1" applyAlignment="1" applyProtection="1">
      <alignment horizontal="center" vertical="center" wrapText="1"/>
      <protection locked="0"/>
    </xf>
    <xf numFmtId="1" fontId="10" fillId="0" borderId="3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9" fillId="0" borderId="14" xfId="0" applyFont="1" applyBorder="1" applyAlignment="1" applyProtection="1">
      <alignment vertical="center"/>
      <protection locked="0"/>
    </xf>
    <xf numFmtId="0" fontId="9" fillId="0" borderId="6" xfId="0" applyFont="1" applyBorder="1" applyAlignment="1" applyProtection="1">
      <alignment vertical="center"/>
      <protection locked="0"/>
    </xf>
    <xf numFmtId="0" fontId="9" fillId="0" borderId="8" xfId="0" applyFont="1" applyBorder="1" applyAlignment="1" applyProtection="1">
      <alignment vertical="center"/>
      <protection locked="0"/>
    </xf>
    <xf numFmtId="0" fontId="9" fillId="0" borderId="15" xfId="0" applyFont="1" applyBorder="1" applyAlignment="1" applyProtection="1">
      <alignment vertical="center"/>
      <protection locked="0"/>
    </xf>
    <xf numFmtId="0" fontId="9" fillId="0" borderId="10" xfId="0" applyFont="1" applyBorder="1" applyAlignment="1" applyProtection="1">
      <alignment vertical="center"/>
      <protection locked="0"/>
    </xf>
    <xf numFmtId="0" fontId="10" fillId="0" borderId="5" xfId="0" applyFont="1" applyBorder="1" applyAlignment="1" applyProtection="1">
      <alignment vertical="center"/>
      <protection locked="0"/>
    </xf>
    <xf numFmtId="0" fontId="9" fillId="0" borderId="14" xfId="0" applyFont="1" applyBorder="1" applyAlignment="1" applyProtection="1">
      <alignment horizontal="left" vertical="center"/>
      <protection locked="0"/>
    </xf>
    <xf numFmtId="9" fontId="9" fillId="0" borderId="0" xfId="0" applyNumberFormat="1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10" fillId="0" borderId="17" xfId="0" applyFont="1" applyBorder="1" applyAlignment="1" applyProtection="1">
      <alignment vertical="center"/>
      <protection locked="0"/>
    </xf>
    <xf numFmtId="0" fontId="9" fillId="0" borderId="18" xfId="0" applyFont="1" applyBorder="1" applyAlignment="1" applyProtection="1">
      <alignment horizontal="left" vertical="center" indent="1"/>
      <protection locked="0"/>
    </xf>
    <xf numFmtId="0" fontId="9" fillId="0" borderId="19" xfId="0" applyFont="1" applyBorder="1" applyAlignment="1" applyProtection="1">
      <alignment horizontal="left" vertical="center" indent="1"/>
      <protection locked="0"/>
    </xf>
    <xf numFmtId="0" fontId="21" fillId="0" borderId="18" xfId="0" applyFont="1" applyBorder="1" applyAlignment="1" applyProtection="1">
      <alignment horizontal="left" vertical="center" indent="1"/>
      <protection locked="0"/>
    </xf>
    <xf numFmtId="0" fontId="21" fillId="0" borderId="0" xfId="0" applyFont="1" applyAlignment="1" applyProtection="1">
      <alignment vertical="center"/>
      <protection locked="0"/>
    </xf>
    <xf numFmtId="6" fontId="9" fillId="0" borderId="0" xfId="0" applyNumberFormat="1" applyFont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 indent="1"/>
      <protection locked="0"/>
    </xf>
    <xf numFmtId="0" fontId="9" fillId="0" borderId="9" xfId="0" applyFont="1" applyBorder="1" applyAlignment="1" applyProtection="1">
      <alignment horizontal="left" vertical="center" indent="1"/>
      <protection locked="0"/>
    </xf>
    <xf numFmtId="1" fontId="10" fillId="3" borderId="20" xfId="1" applyNumberFormat="1" applyFont="1" applyFill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left" vertical="center" indent="2"/>
      <protection locked="0"/>
    </xf>
    <xf numFmtId="0" fontId="9" fillId="0" borderId="19" xfId="0" applyFont="1" applyBorder="1" applyAlignment="1" applyProtection="1">
      <alignment horizontal="left" vertical="center" indent="2"/>
      <protection locked="0"/>
    </xf>
    <xf numFmtId="0" fontId="9" fillId="0" borderId="7" xfId="0" applyFont="1" applyBorder="1" applyAlignment="1" applyProtection="1">
      <alignment horizontal="left" vertical="top" indent="1"/>
      <protection locked="0"/>
    </xf>
    <xf numFmtId="9" fontId="9" fillId="0" borderId="0" xfId="0" applyNumberFormat="1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9" fillId="0" borderId="15" xfId="0" applyFont="1" applyBorder="1" applyAlignment="1" applyProtection="1">
      <alignment horizontal="left" vertical="top"/>
      <protection locked="0"/>
    </xf>
    <xf numFmtId="0" fontId="9" fillId="0" borderId="15" xfId="0" applyFont="1" applyBorder="1" applyAlignment="1" applyProtection="1">
      <alignment vertical="top"/>
      <protection locked="0"/>
    </xf>
    <xf numFmtId="0" fontId="9" fillId="2" borderId="2" xfId="0" applyFont="1" applyFill="1" applyBorder="1" applyAlignment="1">
      <alignment horizontal="center"/>
    </xf>
    <xf numFmtId="9" fontId="9" fillId="2" borderId="2" xfId="1" applyFont="1" applyFill="1" applyBorder="1" applyAlignment="1" applyProtection="1">
      <alignment horizontal="center" vertical="top"/>
    </xf>
    <xf numFmtId="1" fontId="9" fillId="2" borderId="2" xfId="1" applyNumberFormat="1" applyFont="1" applyFill="1" applyBorder="1" applyAlignment="1" applyProtection="1">
      <alignment horizontal="center" vertical="top"/>
    </xf>
    <xf numFmtId="9" fontId="9" fillId="0" borderId="2" xfId="1" applyFont="1" applyBorder="1" applyAlignment="1" applyProtection="1">
      <alignment horizontal="center" vertical="top"/>
    </xf>
    <xf numFmtId="1" fontId="9" fillId="0" borderId="2" xfId="1" applyNumberFormat="1" applyFont="1" applyBorder="1" applyAlignment="1" applyProtection="1">
      <alignment horizontal="center" vertical="top"/>
    </xf>
    <xf numFmtId="0" fontId="9" fillId="2" borderId="0" xfId="0" applyFont="1" applyFill="1" applyAlignment="1">
      <alignment horizontal="left" indent="4"/>
    </xf>
    <xf numFmtId="164" fontId="9" fillId="2" borderId="0" xfId="0" applyNumberFormat="1" applyFont="1" applyFill="1" applyAlignment="1">
      <alignment horizontal="left" indent="1"/>
    </xf>
    <xf numFmtId="164" fontId="9" fillId="0" borderId="0" xfId="0" applyNumberFormat="1" applyFont="1" applyAlignment="1">
      <alignment horizontal="left" indent="1"/>
    </xf>
    <xf numFmtId="0" fontId="10" fillId="0" borderId="5" xfId="0" applyFont="1" applyBorder="1" applyAlignment="1">
      <alignment vertical="center"/>
    </xf>
    <xf numFmtId="0" fontId="9" fillId="0" borderId="14" xfId="0" applyFont="1" applyBorder="1" applyAlignment="1">
      <alignment horizontal="left" vertical="center"/>
    </xf>
    <xf numFmtId="0" fontId="9" fillId="0" borderId="14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horizontal="left" vertical="center" indent="1"/>
    </xf>
    <xf numFmtId="9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18" xfId="0" applyFont="1" applyBorder="1" applyAlignment="1">
      <alignment horizontal="left" vertical="center" indent="1"/>
    </xf>
    <xf numFmtId="0" fontId="9" fillId="0" borderId="8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9" xfId="0" applyFont="1" applyBorder="1" applyAlignment="1">
      <alignment horizontal="left" vertical="center" indent="1"/>
    </xf>
    <xf numFmtId="0" fontId="9" fillId="0" borderId="15" xfId="0" applyFont="1" applyBorder="1" applyAlignment="1">
      <alignment horizontal="left" vertical="center"/>
    </xf>
    <xf numFmtId="0" fontId="9" fillId="0" borderId="15" xfId="0" applyFont="1" applyBorder="1" applyAlignment="1">
      <alignment vertical="center"/>
    </xf>
    <xf numFmtId="0" fontId="9" fillId="0" borderId="19" xfId="0" applyFont="1" applyBorder="1" applyAlignment="1">
      <alignment horizontal="left" vertical="center" indent="1"/>
    </xf>
    <xf numFmtId="0" fontId="9" fillId="0" borderId="10" xfId="0" applyFont="1" applyBorder="1" applyAlignment="1">
      <alignment vertical="center"/>
    </xf>
    <xf numFmtId="1" fontId="10" fillId="3" borderId="25" xfId="1" applyNumberFormat="1" applyFont="1" applyFill="1" applyBorder="1" applyAlignment="1" applyProtection="1">
      <alignment vertical="center"/>
    </xf>
    <xf numFmtId="9" fontId="9" fillId="0" borderId="0" xfId="1" applyFont="1" applyBorder="1" applyAlignment="1" applyProtection="1">
      <alignment horizontal="center" vertical="top"/>
    </xf>
    <xf numFmtId="0" fontId="0" fillId="0" borderId="0" xfId="0" applyAlignment="1">
      <alignment vertical="top"/>
    </xf>
    <xf numFmtId="164" fontId="10" fillId="3" borderId="24" xfId="0" applyNumberFormat="1" applyFont="1" applyFill="1" applyBorder="1" applyAlignment="1">
      <alignment horizontal="center" vertical="center"/>
    </xf>
    <xf numFmtId="164" fontId="10" fillId="3" borderId="26" xfId="0" applyNumberFormat="1" applyFont="1" applyFill="1" applyBorder="1" applyAlignment="1">
      <alignment vertical="center"/>
    </xf>
    <xf numFmtId="1" fontId="10" fillId="3" borderId="20" xfId="1" applyNumberFormat="1" applyFont="1" applyFill="1" applyBorder="1" applyAlignment="1" applyProtection="1">
      <alignment horizontal="center"/>
    </xf>
    <xf numFmtId="9" fontId="10" fillId="3" borderId="24" xfId="1" applyFont="1" applyFill="1" applyBorder="1" applyAlignment="1" applyProtection="1">
      <alignment horizontal="center"/>
    </xf>
    <xf numFmtId="1" fontId="10" fillId="3" borderId="20" xfId="1" applyNumberFormat="1" applyFont="1" applyFill="1" applyBorder="1" applyAlignment="1" applyProtection="1">
      <alignment horizontal="center" vertical="top"/>
    </xf>
    <xf numFmtId="9" fontId="10" fillId="3" borderId="24" xfId="1" applyFont="1" applyFill="1" applyBorder="1" applyAlignment="1" applyProtection="1">
      <alignment horizontal="center" vertical="top"/>
    </xf>
    <xf numFmtId="1" fontId="10" fillId="3" borderId="22" xfId="1" applyNumberFormat="1" applyFont="1" applyFill="1" applyBorder="1" applyAlignment="1" applyProtection="1">
      <alignment horizontal="center"/>
    </xf>
    <xf numFmtId="9" fontId="10" fillId="3" borderId="23" xfId="1" applyFont="1" applyFill="1" applyBorder="1" applyAlignment="1" applyProtection="1">
      <alignment horizontal="center"/>
    </xf>
    <xf numFmtId="164" fontId="10" fillId="3" borderId="24" xfId="0" applyNumberFormat="1" applyFont="1" applyFill="1" applyBorder="1" applyAlignment="1">
      <alignment horizontal="center" vertical="top"/>
    </xf>
    <xf numFmtId="0" fontId="9" fillId="0" borderId="18" xfId="0" applyFont="1" applyBorder="1" applyAlignment="1" applyProtection="1">
      <alignment horizontal="left" vertical="top" indent="2"/>
      <protection locked="0"/>
    </xf>
    <xf numFmtId="0" fontId="10" fillId="0" borderId="5" xfId="0" applyFont="1" applyBorder="1" applyAlignment="1" applyProtection="1">
      <alignment vertical="top" wrapText="1"/>
      <protection locked="0"/>
    </xf>
    <xf numFmtId="0" fontId="20" fillId="0" borderId="14" xfId="0" applyFont="1" applyBorder="1" applyAlignment="1" applyProtection="1">
      <alignment vertical="top" wrapText="1"/>
      <protection locked="0"/>
    </xf>
    <xf numFmtId="0" fontId="20" fillId="0" borderId="0" xfId="0" applyFont="1" applyAlignment="1" applyProtection="1">
      <alignment vertical="top" wrapText="1"/>
      <protection locked="0"/>
    </xf>
    <xf numFmtId="0" fontId="20" fillId="0" borderId="15" xfId="0" applyFont="1" applyBorder="1" applyAlignment="1" applyProtection="1">
      <alignment vertical="top" wrapText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9" fillId="0" borderId="14" xfId="0" applyFont="1" applyBorder="1" applyAlignment="1" applyProtection="1">
      <alignment vertical="center" wrapText="1"/>
      <protection locked="0"/>
    </xf>
    <xf numFmtId="0" fontId="9" fillId="0" borderId="6" xfId="0" applyFont="1" applyBorder="1" applyAlignment="1" applyProtection="1">
      <alignment vertical="center" wrapText="1"/>
      <protection locked="0"/>
    </xf>
    <xf numFmtId="0" fontId="9" fillId="0" borderId="18" xfId="0" applyFont="1" applyBorder="1" applyAlignment="1" applyProtection="1">
      <alignment vertical="center" wrapText="1"/>
      <protection locked="0"/>
    </xf>
    <xf numFmtId="0" fontId="9" fillId="0" borderId="8" xfId="0" applyFont="1" applyBorder="1" applyAlignment="1" applyProtection="1">
      <alignment vertical="center" wrapText="1"/>
      <protection locked="0"/>
    </xf>
    <xf numFmtId="0" fontId="9" fillId="0" borderId="19" xfId="0" applyFont="1" applyBorder="1" applyAlignment="1" applyProtection="1">
      <alignment vertical="center" wrapText="1"/>
      <protection locked="0"/>
    </xf>
    <xf numFmtId="0" fontId="9" fillId="0" borderId="15" xfId="0" applyFont="1" applyBorder="1" applyAlignment="1" applyProtection="1">
      <alignment vertical="center" wrapText="1"/>
      <protection locked="0"/>
    </xf>
    <xf numFmtId="0" fontId="9" fillId="0" borderId="10" xfId="0" applyFont="1" applyBorder="1" applyAlignment="1" applyProtection="1">
      <alignment vertical="center" wrapText="1"/>
      <protection locked="0"/>
    </xf>
    <xf numFmtId="0" fontId="9" fillId="0" borderId="18" xfId="0" applyFont="1" applyBorder="1" applyAlignment="1" applyProtection="1">
      <alignment vertical="top" wrapText="1"/>
      <protection locked="0"/>
    </xf>
    <xf numFmtId="0" fontId="9" fillId="0" borderId="8" xfId="0" applyFont="1" applyBorder="1" applyAlignment="1" applyProtection="1">
      <alignment vertical="top" wrapText="1"/>
      <protection locked="0"/>
    </xf>
    <xf numFmtId="0" fontId="9" fillId="0" borderId="27" xfId="0" applyFont="1" applyBorder="1" applyAlignment="1" applyProtection="1">
      <alignment vertical="center" wrapText="1"/>
      <protection locked="0"/>
    </xf>
    <xf numFmtId="0" fontId="9" fillId="0" borderId="21" xfId="0" applyFont="1" applyBorder="1" applyAlignment="1" applyProtection="1">
      <alignment vertical="center" wrapText="1"/>
      <protection locked="0"/>
    </xf>
    <xf numFmtId="0" fontId="9" fillId="0" borderId="28" xfId="0" applyFont="1" applyBorder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top" wrapText="1"/>
      <protection locked="0"/>
    </xf>
    <xf numFmtId="0" fontId="9" fillId="0" borderId="7" xfId="0" applyFont="1" applyBorder="1" applyAlignment="1">
      <alignment horizontal="left" vertical="top" indent="1"/>
    </xf>
    <xf numFmtId="0" fontId="26" fillId="0" borderId="0" xfId="0" applyFont="1" applyProtection="1">
      <protection locked="0"/>
    </xf>
    <xf numFmtId="0" fontId="27" fillId="0" borderId="0" xfId="0" applyFont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9" fillId="0" borderId="9" xfId="0" applyFont="1" applyBorder="1" applyAlignment="1" applyProtection="1">
      <alignment horizontal="left" vertical="top" indent="1"/>
      <protection locked="0"/>
    </xf>
    <xf numFmtId="0" fontId="10" fillId="0" borderId="29" xfId="0" applyFont="1" applyBorder="1" applyAlignment="1" applyProtection="1">
      <alignment horizontal="center" vertical="center"/>
      <protection locked="0"/>
    </xf>
    <xf numFmtId="0" fontId="10" fillId="0" borderId="29" xfId="0" applyFont="1" applyBorder="1" applyAlignment="1" applyProtection="1">
      <alignment horizontal="center" vertical="center" wrapText="1"/>
      <protection locked="0"/>
    </xf>
    <xf numFmtId="164" fontId="10" fillId="0" borderId="29" xfId="0" applyNumberFormat="1" applyFont="1" applyBorder="1" applyAlignment="1" applyProtection="1">
      <alignment horizontal="center" vertical="center"/>
      <protection locked="0"/>
    </xf>
    <xf numFmtId="9" fontId="10" fillId="0" borderId="29" xfId="0" applyNumberFormat="1" applyFont="1" applyBorder="1" applyAlignment="1" applyProtection="1">
      <alignment horizontal="center" vertical="center" wrapText="1"/>
      <protection locked="0"/>
    </xf>
    <xf numFmtId="9" fontId="10" fillId="0" borderId="29" xfId="1" applyFont="1" applyBorder="1" applyAlignment="1" applyProtection="1">
      <alignment horizontal="center" vertical="center" wrapText="1"/>
      <protection locked="0"/>
    </xf>
    <xf numFmtId="1" fontId="10" fillId="0" borderId="29" xfId="0" applyNumberFormat="1" applyFont="1" applyBorder="1" applyAlignment="1" applyProtection="1">
      <alignment horizontal="center" vertical="center"/>
      <protection locked="0"/>
    </xf>
    <xf numFmtId="164" fontId="10" fillId="0" borderId="29" xfId="0" applyNumberFormat="1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 wrapText="1"/>
    </xf>
    <xf numFmtId="9" fontId="10" fillId="0" borderId="29" xfId="0" applyNumberFormat="1" applyFont="1" applyBorder="1" applyAlignment="1">
      <alignment horizontal="center" vertical="center" wrapText="1"/>
    </xf>
    <xf numFmtId="9" fontId="10" fillId="0" borderId="29" xfId="1" applyFont="1" applyBorder="1" applyAlignment="1" applyProtection="1">
      <alignment horizontal="center" vertical="center" wrapText="1"/>
    </xf>
    <xf numFmtId="1" fontId="10" fillId="0" borderId="29" xfId="0" applyNumberFormat="1" applyFont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5" fillId="0" borderId="0" xfId="0" applyFont="1" applyAlignment="1">
      <alignment horizontal="center" vertical="center"/>
    </xf>
    <xf numFmtId="165" fontId="11" fillId="0" borderId="1" xfId="4" applyNumberFormat="1" applyFont="1" applyBorder="1" applyAlignment="1" applyProtection="1">
      <alignment horizontal="center" vertical="center" wrapText="1"/>
      <protection locked="0"/>
    </xf>
    <xf numFmtId="165" fontId="9" fillId="0" borderId="0" xfId="0" applyNumberFormat="1" applyFont="1" applyAlignment="1" applyProtection="1">
      <alignment horizontal="center" vertical="top"/>
      <protection locked="0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164" fontId="6" fillId="0" borderId="1" xfId="0" applyNumberFormat="1" applyFont="1" applyBorder="1" applyAlignment="1" applyProtection="1">
      <alignment horizontal="center" vertical="center"/>
      <protection locked="0"/>
    </xf>
    <xf numFmtId="9" fontId="6" fillId="0" borderId="1" xfId="1" applyFont="1" applyBorder="1" applyAlignment="1" applyProtection="1">
      <alignment horizontal="center" vertical="center" wrapText="1"/>
      <protection locked="0"/>
    </xf>
    <xf numFmtId="9" fontId="6" fillId="0" borderId="0" xfId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left" vertical="center" indent="1"/>
    </xf>
    <xf numFmtId="9" fontId="6" fillId="2" borderId="1" xfId="1" applyFont="1" applyFill="1" applyBorder="1" applyAlignment="1" applyProtection="1">
      <alignment horizontal="center" vertical="center"/>
      <protection locked="0"/>
    </xf>
    <xf numFmtId="1" fontId="6" fillId="2" borderId="1" xfId="1" applyNumberFormat="1" applyFont="1" applyFill="1" applyBorder="1" applyAlignment="1" applyProtection="1">
      <alignment horizontal="center" vertical="center"/>
      <protection locked="0"/>
    </xf>
    <xf numFmtId="1" fontId="6" fillId="2" borderId="0" xfId="1" applyNumberFormat="1" applyFont="1" applyFill="1" applyBorder="1" applyAlignment="1" applyProtection="1">
      <alignment horizontal="center" vertical="center"/>
      <protection locked="0"/>
    </xf>
    <xf numFmtId="49" fontId="11" fillId="0" borderId="1" xfId="4" applyNumberFormat="1" applyFont="1" applyBorder="1" applyAlignment="1" applyProtection="1">
      <alignment horizontal="center" vertical="center" wrapText="1"/>
      <protection locked="0"/>
    </xf>
    <xf numFmtId="0" fontId="11" fillId="0" borderId="1" xfId="9" applyFont="1" applyBorder="1" applyAlignment="1">
      <alignment vertical="center" wrapText="1"/>
    </xf>
    <xf numFmtId="0" fontId="11" fillId="0" borderId="1" xfId="9" applyFont="1" applyBorder="1" applyAlignment="1">
      <alignment vertical="center"/>
    </xf>
    <xf numFmtId="167" fontId="11" fillId="0" borderId="1" xfId="9" applyNumberFormat="1" applyFont="1" applyBorder="1" applyAlignment="1">
      <alignment horizontal="center" vertical="center"/>
    </xf>
    <xf numFmtId="166" fontId="11" fillId="0" borderId="1" xfId="9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166" fontId="11" fillId="0" borderId="1" xfId="0" applyNumberFormat="1" applyFont="1" applyBorder="1" applyAlignment="1">
      <alignment horizontal="center" vertical="center"/>
    </xf>
    <xf numFmtId="1" fontId="11" fillId="4" borderId="11" xfId="4" applyNumberFormat="1" applyFont="1" applyFill="1" applyBorder="1" applyAlignment="1" applyProtection="1">
      <alignment horizontal="center" vertical="center" wrapText="1"/>
      <protection locked="0"/>
    </xf>
    <xf numFmtId="164" fontId="11" fillId="4" borderId="12" xfId="4" applyNumberFormat="1" applyFont="1" applyFill="1" applyBorder="1" applyAlignment="1">
      <alignment horizontal="center" vertical="center" wrapText="1"/>
    </xf>
    <xf numFmtId="0" fontId="1" fillId="0" borderId="34" xfId="16" applyBorder="1" applyAlignment="1">
      <alignment horizontal="center"/>
    </xf>
    <xf numFmtId="0" fontId="1" fillId="0" borderId="34" xfId="16" applyBorder="1"/>
    <xf numFmtId="164" fontId="1" fillId="0" borderId="34" xfId="16" applyNumberFormat="1" applyBorder="1"/>
    <xf numFmtId="10" fontId="39" fillId="0" borderId="34" xfId="16" applyNumberFormat="1" applyFont="1" applyBorder="1" applyAlignment="1">
      <alignment horizontal="right" vertical="center"/>
    </xf>
    <xf numFmtId="0" fontId="1" fillId="0" borderId="0" xfId="16"/>
    <xf numFmtId="10" fontId="0" fillId="0" borderId="0" xfId="17" applyNumberFormat="1" applyFont="1"/>
    <xf numFmtId="44" fontId="0" fillId="0" borderId="0" xfId="18" applyFont="1"/>
    <xf numFmtId="0" fontId="1" fillId="0" borderId="0" xfId="16" applyAlignment="1">
      <alignment horizontal="center"/>
    </xf>
    <xf numFmtId="0" fontId="1" fillId="0" borderId="0" xfId="16" applyAlignment="1">
      <alignment horizontal="right"/>
    </xf>
    <xf numFmtId="0" fontId="1" fillId="0" borderId="30" xfId="16" applyBorder="1" applyAlignment="1">
      <alignment horizontal="center" vertical="center"/>
    </xf>
    <xf numFmtId="10" fontId="1" fillId="0" borderId="0" xfId="16" applyNumberFormat="1"/>
    <xf numFmtId="49" fontId="1" fillId="0" borderId="30" xfId="16" applyNumberFormat="1" applyBorder="1" applyAlignment="1">
      <alignment horizontal="center" vertical="center"/>
    </xf>
    <xf numFmtId="0" fontId="32" fillId="0" borderId="0" xfId="16" applyFont="1" applyAlignment="1">
      <alignment horizontal="right"/>
    </xf>
    <xf numFmtId="0" fontId="33" fillId="0" borderId="30" xfId="16" applyFont="1" applyBorder="1" applyAlignment="1">
      <alignment horizontal="center" vertical="center"/>
    </xf>
    <xf numFmtId="168" fontId="1" fillId="0" borderId="30" xfId="16" applyNumberFormat="1" applyBorder="1" applyAlignment="1">
      <alignment horizontal="center"/>
    </xf>
    <xf numFmtId="164" fontId="1" fillId="0" borderId="0" xfId="16" applyNumberFormat="1"/>
    <xf numFmtId="0" fontId="35" fillId="4" borderId="35" xfId="16" applyFont="1" applyFill="1" applyBorder="1" applyAlignment="1">
      <alignment horizontal="center"/>
    </xf>
    <xf numFmtId="0" fontId="35" fillId="4" borderId="36" xfId="16" applyFont="1" applyFill="1" applyBorder="1" applyAlignment="1">
      <alignment horizontal="center"/>
    </xf>
    <xf numFmtId="164" fontId="35" fillId="4" borderId="36" xfId="16" applyNumberFormat="1" applyFont="1" applyFill="1" applyBorder="1" applyAlignment="1">
      <alignment horizontal="center"/>
    </xf>
    <xf numFmtId="0" fontId="35" fillId="4" borderId="36" xfId="16" applyFont="1" applyFill="1" applyBorder="1" applyAlignment="1">
      <alignment horizontal="center" wrapText="1"/>
    </xf>
    <xf numFmtId="10" fontId="35" fillId="4" borderId="37" xfId="16" applyNumberFormat="1" applyFont="1" applyFill="1" applyBorder="1" applyAlignment="1">
      <alignment horizontal="center"/>
    </xf>
    <xf numFmtId="10" fontId="35" fillId="4" borderId="35" xfId="17" applyNumberFormat="1" applyFont="1" applyFill="1" applyBorder="1" applyAlignment="1">
      <alignment horizontal="center"/>
    </xf>
    <xf numFmtId="44" fontId="35" fillId="4" borderId="36" xfId="18" applyFont="1" applyFill="1" applyBorder="1" applyAlignment="1">
      <alignment horizontal="center"/>
    </xf>
    <xf numFmtId="44" fontId="35" fillId="4" borderId="37" xfId="18" applyFont="1" applyFill="1" applyBorder="1" applyAlignment="1">
      <alignment horizontal="center"/>
    </xf>
    <xf numFmtId="0" fontId="1" fillId="0" borderId="38" xfId="16" applyBorder="1" applyAlignment="1">
      <alignment horizontal="center"/>
    </xf>
    <xf numFmtId="0" fontId="1" fillId="0" borderId="38" xfId="16" applyBorder="1"/>
    <xf numFmtId="0" fontId="33" fillId="0" borderId="38" xfId="16" applyFont="1" applyBorder="1" applyAlignment="1">
      <alignment horizontal="center"/>
    </xf>
    <xf numFmtId="0" fontId="40" fillId="0" borderId="38" xfId="16" applyFont="1" applyBorder="1" applyAlignment="1">
      <alignment horizontal="center"/>
    </xf>
    <xf numFmtId="164" fontId="1" fillId="0" borderId="38" xfId="16" applyNumberFormat="1" applyBorder="1"/>
    <xf numFmtId="10" fontId="1" fillId="0" borderId="38" xfId="16" applyNumberFormat="1" applyBorder="1"/>
    <xf numFmtId="10" fontId="0" fillId="0" borderId="38" xfId="17" applyNumberFormat="1" applyFont="1" applyBorder="1"/>
    <xf numFmtId="44" fontId="0" fillId="0" borderId="38" xfId="18" applyFont="1" applyBorder="1"/>
    <xf numFmtId="0" fontId="40" fillId="0" borderId="30" xfId="16" applyFont="1" applyBorder="1" applyAlignment="1">
      <alignment horizontal="center"/>
    </xf>
    <xf numFmtId="1" fontId="40" fillId="0" borderId="30" xfId="16" quotePrefix="1" applyNumberFormat="1" applyFont="1" applyBorder="1" applyAlignment="1">
      <alignment horizontal="center"/>
    </xf>
    <xf numFmtId="0" fontId="40" fillId="0" borderId="30" xfId="16" applyFont="1" applyBorder="1" applyAlignment="1">
      <alignment wrapText="1"/>
    </xf>
    <xf numFmtId="43" fontId="40" fillId="0" borderId="30" xfId="18" applyNumberFormat="1" applyFont="1" applyBorder="1" applyAlignment="1">
      <alignment horizontal="center"/>
    </xf>
    <xf numFmtId="44" fontId="40" fillId="0" borderId="30" xfId="18" applyFont="1" applyFill="1" applyBorder="1" applyAlignment="1">
      <alignment horizontal="center"/>
    </xf>
    <xf numFmtId="168" fontId="40" fillId="0" borderId="30" xfId="17" applyNumberFormat="1" applyFont="1" applyFill="1" applyBorder="1"/>
    <xf numFmtId="0" fontId="40" fillId="0" borderId="0" xfId="16" applyFont="1"/>
    <xf numFmtId="10" fontId="40" fillId="0" borderId="30" xfId="17" applyNumberFormat="1" applyFont="1" applyBorder="1"/>
    <xf numFmtId="44" fontId="40" fillId="0" borderId="30" xfId="18" applyFont="1" applyBorder="1"/>
    <xf numFmtId="9" fontId="40" fillId="0" borderId="30" xfId="18" applyNumberFormat="1" applyFont="1" applyFill="1" applyBorder="1" applyAlignment="1">
      <alignment horizontal="center"/>
    </xf>
    <xf numFmtId="1" fontId="40" fillId="0" borderId="30" xfId="16" applyNumberFormat="1" applyFont="1" applyBorder="1" applyAlignment="1">
      <alignment horizontal="center"/>
    </xf>
    <xf numFmtId="1" fontId="40" fillId="0" borderId="30" xfId="16" quotePrefix="1" applyNumberFormat="1" applyFont="1" applyBorder="1" applyAlignment="1">
      <alignment horizontal="left"/>
    </xf>
    <xf numFmtId="43" fontId="40" fillId="0" borderId="30" xfId="18" applyNumberFormat="1" applyFont="1" applyBorder="1"/>
    <xf numFmtId="0" fontId="40" fillId="0" borderId="39" xfId="16" applyFont="1" applyBorder="1" applyAlignment="1">
      <alignment horizontal="center"/>
    </xf>
    <xf numFmtId="1" fontId="40" fillId="0" borderId="39" xfId="16" quotePrefix="1" applyNumberFormat="1" applyFont="1" applyBorder="1" applyAlignment="1">
      <alignment horizontal="left"/>
    </xf>
    <xf numFmtId="0" fontId="40" fillId="0" borderId="39" xfId="16" applyFont="1" applyBorder="1" applyAlignment="1">
      <alignment wrapText="1"/>
    </xf>
    <xf numFmtId="43" fontId="40" fillId="0" borderId="39" xfId="18" applyNumberFormat="1" applyFont="1" applyBorder="1"/>
    <xf numFmtId="44" fontId="40" fillId="0" borderId="39" xfId="18" applyFont="1" applyFill="1" applyBorder="1" applyAlignment="1">
      <alignment horizontal="center"/>
    </xf>
    <xf numFmtId="168" fontId="40" fillId="0" borderId="39" xfId="17" applyNumberFormat="1" applyFont="1" applyFill="1" applyBorder="1"/>
    <xf numFmtId="10" fontId="40" fillId="0" borderId="39" xfId="17" applyNumberFormat="1" applyFont="1" applyBorder="1"/>
    <xf numFmtId="44" fontId="40" fillId="0" borderId="39" xfId="18" applyFont="1" applyBorder="1"/>
    <xf numFmtId="1" fontId="40" fillId="0" borderId="30" xfId="16" applyNumberFormat="1" applyFont="1" applyBorder="1" applyAlignment="1">
      <alignment horizontal="left"/>
    </xf>
    <xf numFmtId="0" fontId="40" fillId="0" borderId="40" xfId="16" applyFont="1" applyBorder="1" applyAlignment="1">
      <alignment horizontal="center"/>
    </xf>
    <xf numFmtId="1" fontId="40" fillId="0" borderId="40" xfId="16" quotePrefix="1" applyNumberFormat="1" applyFont="1" applyBorder="1" applyAlignment="1">
      <alignment horizontal="left"/>
    </xf>
    <xf numFmtId="0" fontId="40" fillId="0" borderId="40" xfId="16" applyFont="1" applyBorder="1" applyAlignment="1">
      <alignment wrapText="1"/>
    </xf>
    <xf numFmtId="43" fontId="40" fillId="0" borderId="40" xfId="18" applyNumberFormat="1" applyFont="1" applyBorder="1"/>
    <xf numFmtId="44" fontId="40" fillId="0" borderId="40" xfId="18" applyFont="1" applyFill="1" applyBorder="1" applyAlignment="1">
      <alignment horizontal="center"/>
    </xf>
    <xf numFmtId="168" fontId="40" fillId="0" borderId="40" xfId="17" applyNumberFormat="1" applyFont="1" applyFill="1" applyBorder="1"/>
    <xf numFmtId="10" fontId="40" fillId="0" borderId="40" xfId="17" applyNumberFormat="1" applyFont="1" applyBorder="1"/>
    <xf numFmtId="44" fontId="40" fillId="0" borderId="40" xfId="18" applyFont="1" applyBorder="1"/>
    <xf numFmtId="0" fontId="40" fillId="0" borderId="41" xfId="16" applyFont="1" applyBorder="1" applyAlignment="1">
      <alignment wrapText="1"/>
    </xf>
    <xf numFmtId="44" fontId="40" fillId="0" borderId="41" xfId="18" applyFont="1" applyFill="1" applyBorder="1" applyAlignment="1">
      <alignment horizontal="center"/>
    </xf>
    <xf numFmtId="0" fontId="1" fillId="0" borderId="30" xfId="16" applyBorder="1" applyAlignment="1">
      <alignment horizontal="center"/>
    </xf>
    <xf numFmtId="49" fontId="1" fillId="0" borderId="30" xfId="16" quotePrefix="1" applyNumberFormat="1" applyBorder="1" applyAlignment="1">
      <alignment horizontal="left"/>
    </xf>
    <xf numFmtId="0" fontId="40" fillId="0" borderId="30" xfId="16" applyFont="1" applyBorder="1"/>
    <xf numFmtId="43" fontId="0" fillId="0" borderId="30" xfId="18" applyNumberFormat="1" applyFont="1" applyBorder="1"/>
    <xf numFmtId="44" fontId="0" fillId="0" borderId="30" xfId="18" applyFont="1" applyFill="1" applyBorder="1" applyAlignment="1">
      <alignment horizontal="center"/>
    </xf>
    <xf numFmtId="10" fontId="0" fillId="0" borderId="30" xfId="17" applyNumberFormat="1" applyFont="1" applyBorder="1"/>
    <xf numFmtId="44" fontId="0" fillId="0" borderId="30" xfId="18" applyFont="1" applyBorder="1"/>
    <xf numFmtId="49" fontId="1" fillId="0" borderId="30" xfId="16" quotePrefix="1" applyNumberFormat="1" applyBorder="1"/>
    <xf numFmtId="43" fontId="40" fillId="0" borderId="30" xfId="16" applyNumberFormat="1" applyFont="1" applyBorder="1"/>
    <xf numFmtId="44" fontId="0" fillId="0" borderId="30" xfId="18" applyFont="1" applyBorder="1" applyAlignment="1">
      <alignment horizontal="center"/>
    </xf>
    <xf numFmtId="10" fontId="1" fillId="0" borderId="30" xfId="16" applyNumberFormat="1" applyBorder="1"/>
    <xf numFmtId="49" fontId="1" fillId="0" borderId="30" xfId="16" applyNumberFormat="1" applyBorder="1"/>
    <xf numFmtId="0" fontId="38" fillId="0" borderId="30" xfId="16" applyFont="1" applyBorder="1"/>
    <xf numFmtId="0" fontId="1" fillId="0" borderId="0" xfId="16" applyAlignment="1">
      <alignment horizontal="center" vertical="center"/>
    </xf>
    <xf numFmtId="0" fontId="32" fillId="0" borderId="31" xfId="16" applyFont="1" applyBorder="1" applyAlignment="1">
      <alignment horizontal="right" vertical="center"/>
    </xf>
    <xf numFmtId="0" fontId="36" fillId="0" borderId="0" xfId="16" applyFont="1" applyAlignment="1">
      <alignment horizontal="left" vertical="center"/>
    </xf>
    <xf numFmtId="164" fontId="1" fillId="0" borderId="0" xfId="16" applyNumberFormat="1" applyAlignment="1">
      <alignment vertical="center"/>
    </xf>
    <xf numFmtId="10" fontId="1" fillId="0" borderId="0" xfId="16" applyNumberFormat="1" applyAlignment="1">
      <alignment vertical="center"/>
    </xf>
    <xf numFmtId="0" fontId="1" fillId="0" borderId="0" xfId="16" applyAlignment="1">
      <alignment vertical="center"/>
    </xf>
    <xf numFmtId="10" fontId="37" fillId="0" borderId="0" xfId="17" applyNumberFormat="1" applyFont="1" applyAlignment="1">
      <alignment horizontal="right" vertical="center"/>
    </xf>
    <xf numFmtId="44" fontId="0" fillId="0" borderId="0" xfId="18" applyFont="1" applyAlignment="1">
      <alignment vertical="center"/>
    </xf>
    <xf numFmtId="0" fontId="32" fillId="0" borderId="0" xfId="16" applyFont="1" applyAlignment="1">
      <alignment horizontal="right" vertical="center"/>
    </xf>
    <xf numFmtId="164" fontId="36" fillId="0" borderId="0" xfId="16" applyNumberFormat="1" applyFont="1" applyAlignment="1">
      <alignment horizontal="left" vertical="center"/>
    </xf>
    <xf numFmtId="0" fontId="10" fillId="0" borderId="14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 wrapText="1" indent="1"/>
      <protection locked="0"/>
    </xf>
    <xf numFmtId="8" fontId="9" fillId="0" borderId="1" xfId="1" applyNumberFormat="1" applyFont="1" applyBorder="1" applyAlignment="1" applyProtection="1">
      <alignment horizontal="center" vertical="center" wrapText="1"/>
      <protection locked="0"/>
    </xf>
    <xf numFmtId="1" fontId="11" fillId="0" borderId="1" xfId="9" applyNumberFormat="1" applyFont="1" applyBorder="1" applyAlignment="1">
      <alignment horizontal="center" vertical="center" wrapText="1"/>
    </xf>
    <xf numFmtId="167" fontId="11" fillId="0" borderId="1" xfId="9" applyNumberFormat="1" applyFont="1" applyBorder="1" applyAlignment="1">
      <alignment horizontal="center" vertical="center" wrapText="1"/>
    </xf>
    <xf numFmtId="166" fontId="11" fillId="0" borderId="1" xfId="9" applyNumberFormat="1" applyFont="1" applyBorder="1" applyAlignment="1">
      <alignment horizontal="center" vertical="center" wrapText="1"/>
    </xf>
    <xf numFmtId="0" fontId="11" fillId="0" borderId="1" xfId="9" applyFont="1" applyBorder="1" applyAlignment="1">
      <alignment horizontal="center" vertical="center" wrapText="1"/>
    </xf>
    <xf numFmtId="1" fontId="11" fillId="0" borderId="1" xfId="9" applyNumberFormat="1" applyFont="1" applyBorder="1" applyAlignment="1">
      <alignment horizontal="center" vertical="center"/>
    </xf>
    <xf numFmtId="9" fontId="9" fillId="0" borderId="0" xfId="0" applyNumberFormat="1" applyFont="1" applyAlignment="1" applyProtection="1">
      <alignment horizontal="center" vertical="center"/>
      <protection locked="0"/>
    </xf>
    <xf numFmtId="8" fontId="9" fillId="0" borderId="1" xfId="9" applyNumberFormat="1" applyFont="1" applyBorder="1" applyAlignment="1">
      <alignment horizontal="center" vertical="center"/>
    </xf>
    <xf numFmtId="49" fontId="0" fillId="0" borderId="0" xfId="0" applyNumberFormat="1" applyAlignment="1">
      <alignment vertical="center" wrapText="1"/>
    </xf>
    <xf numFmtId="0" fontId="11" fillId="0" borderId="1" xfId="9" applyFont="1" applyBorder="1" applyAlignment="1">
      <alignment horizontal="left" vertical="center" wrapText="1"/>
    </xf>
    <xf numFmtId="14" fontId="11" fillId="0" borderId="1" xfId="4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11" fillId="0" borderId="30" xfId="0" applyFont="1" applyBorder="1" applyAlignment="1">
      <alignment vertical="center"/>
    </xf>
    <xf numFmtId="0" fontId="11" fillId="0" borderId="30" xfId="0" applyFont="1" applyBorder="1" applyAlignment="1">
      <alignment horizontal="center" vertical="center"/>
    </xf>
    <xf numFmtId="164" fontId="9" fillId="0" borderId="30" xfId="1" applyNumberFormat="1" applyFont="1" applyFill="1" applyBorder="1" applyAlignment="1" applyProtection="1">
      <alignment horizontal="center" vertical="center"/>
      <protection locked="0"/>
    </xf>
    <xf numFmtId="1" fontId="11" fillId="0" borderId="30" xfId="4" applyNumberFormat="1" applyFont="1" applyBorder="1" applyAlignment="1" applyProtection="1">
      <alignment horizontal="center" vertical="center" wrapText="1"/>
      <protection locked="0"/>
    </xf>
    <xf numFmtId="164" fontId="11" fillId="0" borderId="30" xfId="4" applyNumberFormat="1" applyFont="1" applyBorder="1" applyAlignment="1">
      <alignment horizontal="center" vertical="center" wrapText="1"/>
    </xf>
    <xf numFmtId="166" fontId="11" fillId="0" borderId="30" xfId="0" applyNumberFormat="1" applyFont="1" applyBorder="1" applyAlignment="1">
      <alignment horizontal="center" vertical="center"/>
    </xf>
    <xf numFmtId="0" fontId="11" fillId="0" borderId="30" xfId="4" applyFont="1" applyBorder="1" applyAlignment="1" applyProtection="1">
      <alignment horizontal="center" vertical="center" wrapText="1"/>
      <protection locked="0"/>
    </xf>
    <xf numFmtId="164" fontId="9" fillId="0" borderId="30" xfId="0" applyNumberFormat="1" applyFont="1" applyBorder="1" applyAlignment="1">
      <alignment horizontal="center" vertical="center"/>
    </xf>
    <xf numFmtId="0" fontId="10" fillId="0" borderId="40" xfId="0" applyFont="1" applyBorder="1" applyAlignment="1" applyProtection="1">
      <alignment horizontal="center" vertical="center" wrapText="1"/>
      <protection locked="0"/>
    </xf>
    <xf numFmtId="164" fontId="10" fillId="0" borderId="40" xfId="0" applyNumberFormat="1" applyFont="1" applyBorder="1" applyAlignment="1" applyProtection="1">
      <alignment horizontal="center" vertical="center" wrapText="1"/>
      <protection locked="0"/>
    </xf>
    <xf numFmtId="9" fontId="10" fillId="0" borderId="40" xfId="0" applyNumberFormat="1" applyFont="1" applyBorder="1" applyAlignment="1" applyProtection="1">
      <alignment horizontal="center" vertical="center" wrapText="1"/>
      <protection locked="0"/>
    </xf>
    <xf numFmtId="9" fontId="10" fillId="0" borderId="40" xfId="1" applyFont="1" applyBorder="1" applyAlignment="1" applyProtection="1">
      <alignment horizontal="center" vertical="center" wrapText="1"/>
      <protection locked="0"/>
    </xf>
    <xf numFmtId="1" fontId="10" fillId="0" borderId="40" xfId="0" applyNumberFormat="1" applyFont="1" applyBorder="1" applyAlignment="1" applyProtection="1">
      <alignment horizontal="center" vertical="center" wrapText="1"/>
      <protection locked="0"/>
    </xf>
    <xf numFmtId="0" fontId="9" fillId="0" borderId="42" xfId="0" applyFont="1" applyBorder="1" applyAlignment="1" applyProtection="1">
      <alignment vertical="top" wrapText="1"/>
      <protection locked="0"/>
    </xf>
    <xf numFmtId="0" fontId="9" fillId="0" borderId="38" xfId="0" applyFont="1" applyBorder="1" applyAlignment="1" applyProtection="1">
      <alignment vertical="top" wrapText="1"/>
      <protection locked="0"/>
    </xf>
    <xf numFmtId="0" fontId="9" fillId="0" borderId="43" xfId="0" applyFont="1" applyBorder="1" applyAlignment="1" applyProtection="1">
      <alignment vertical="center" wrapText="1"/>
      <protection locked="0"/>
    </xf>
    <xf numFmtId="0" fontId="9" fillId="0" borderId="44" xfId="0" applyFont="1" applyBorder="1" applyAlignment="1" applyProtection="1">
      <alignment vertical="top" wrapText="1"/>
      <protection locked="0"/>
    </xf>
    <xf numFmtId="0" fontId="9" fillId="0" borderId="45" xfId="0" applyFont="1" applyBorder="1" applyAlignment="1" applyProtection="1">
      <alignment vertical="top" wrapText="1"/>
      <protection locked="0"/>
    </xf>
    <xf numFmtId="1" fontId="10" fillId="3" borderId="46" xfId="1" applyNumberFormat="1" applyFont="1" applyFill="1" applyBorder="1" applyAlignment="1" applyProtection="1">
      <alignment horizontal="center"/>
    </xf>
    <xf numFmtId="9" fontId="10" fillId="3" borderId="47" xfId="1" applyFont="1" applyFill="1" applyBorder="1" applyAlignment="1" applyProtection="1">
      <alignment horizontal="center"/>
    </xf>
    <xf numFmtId="0" fontId="9" fillId="0" borderId="16" xfId="0" applyFont="1" applyBorder="1" applyAlignment="1" applyProtection="1">
      <alignment horizontal="left" vertical="top" wrapText="1" indent="1"/>
      <protection locked="0"/>
    </xf>
    <xf numFmtId="9" fontId="10" fillId="3" borderId="48" xfId="1" applyFont="1" applyFill="1" applyBorder="1" applyAlignment="1" applyProtection="1">
      <alignment horizontal="center"/>
    </xf>
    <xf numFmtId="9" fontId="10" fillId="3" borderId="48" xfId="1" applyFont="1" applyFill="1" applyBorder="1" applyAlignment="1" applyProtection="1">
      <alignment horizontal="center" vertical="top"/>
    </xf>
    <xf numFmtId="164" fontId="10" fillId="3" borderId="48" xfId="0" applyNumberFormat="1" applyFont="1" applyFill="1" applyBorder="1" applyAlignment="1">
      <alignment horizontal="center" vertical="top"/>
    </xf>
    <xf numFmtId="164" fontId="10" fillId="3" borderId="48" xfId="0" applyNumberFormat="1" applyFont="1" applyFill="1" applyBorder="1" applyAlignment="1">
      <alignment horizontal="center" vertical="center"/>
    </xf>
    <xf numFmtId="0" fontId="9" fillId="0" borderId="32" xfId="0" applyFont="1" applyBorder="1" applyAlignment="1" applyProtection="1">
      <alignment horizontal="left" vertical="top" wrapText="1" indent="1"/>
      <protection locked="0"/>
    </xf>
    <xf numFmtId="0" fontId="9" fillId="0" borderId="33" xfId="0" applyFont="1" applyBorder="1" applyAlignment="1" applyProtection="1">
      <alignment vertical="top" wrapText="1"/>
      <protection locked="0"/>
    </xf>
    <xf numFmtId="0" fontId="9" fillId="0" borderId="49" xfId="0" applyFont="1" applyBorder="1" applyAlignment="1" applyProtection="1">
      <alignment vertical="center" wrapText="1"/>
      <protection locked="0"/>
    </xf>
    <xf numFmtId="0" fontId="9" fillId="0" borderId="50" xfId="0" applyFont="1" applyBorder="1" applyAlignment="1" applyProtection="1">
      <alignment vertical="top" wrapText="1"/>
      <protection locked="0"/>
    </xf>
    <xf numFmtId="0" fontId="9" fillId="0" borderId="51" xfId="0" applyFont="1" applyBorder="1" applyAlignment="1" applyProtection="1">
      <alignment vertical="top" wrapText="1"/>
      <protection locked="0"/>
    </xf>
    <xf numFmtId="1" fontId="10" fillId="3" borderId="52" xfId="1" applyNumberFormat="1" applyFont="1" applyFill="1" applyBorder="1" applyAlignment="1" applyProtection="1">
      <alignment vertical="center"/>
    </xf>
    <xf numFmtId="164" fontId="10" fillId="3" borderId="53" xfId="0" applyNumberFormat="1" applyFont="1" applyFill="1" applyBorder="1" applyAlignment="1">
      <alignment vertical="center"/>
    </xf>
    <xf numFmtId="49" fontId="9" fillId="0" borderId="1" xfId="14" applyNumberFormat="1" applyFont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169" fontId="41" fillId="0" borderId="1" xfId="0" applyNumberFormat="1" applyFont="1" applyBorder="1" applyAlignment="1" applyProtection="1">
      <alignment horizontal="center" vertical="center"/>
      <protection locked="0"/>
    </xf>
    <xf numFmtId="164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1" fillId="0" borderId="1" xfId="0" applyNumberFormat="1" applyFont="1" applyBorder="1" applyAlignment="1">
      <alignment horizontal="center" vertical="center"/>
    </xf>
    <xf numFmtId="0" fontId="10" fillId="0" borderId="54" xfId="0" applyFont="1" applyBorder="1" applyAlignment="1" applyProtection="1">
      <alignment horizontal="center" vertical="center"/>
      <protection locked="0"/>
    </xf>
    <xf numFmtId="0" fontId="10" fillId="0" borderId="55" xfId="0" applyFont="1" applyBorder="1" applyAlignment="1" applyProtection="1">
      <alignment horizontal="center" vertical="center"/>
      <protection locked="0"/>
    </xf>
    <xf numFmtId="0" fontId="10" fillId="0" borderId="55" xfId="0" applyFont="1" applyBorder="1" applyAlignment="1" applyProtection="1">
      <alignment horizontal="center" vertical="center" wrapText="1"/>
      <protection locked="0"/>
    </xf>
    <xf numFmtId="164" fontId="10" fillId="0" borderId="55" xfId="0" applyNumberFormat="1" applyFont="1" applyBorder="1" applyAlignment="1" applyProtection="1">
      <alignment horizontal="center" vertical="center"/>
      <protection locked="0"/>
    </xf>
    <xf numFmtId="9" fontId="10" fillId="0" borderId="55" xfId="0" applyNumberFormat="1" applyFont="1" applyBorder="1" applyAlignment="1" applyProtection="1">
      <alignment horizontal="center" vertical="center" wrapText="1"/>
      <protection locked="0"/>
    </xf>
    <xf numFmtId="9" fontId="10" fillId="0" borderId="55" xfId="1" applyFont="1" applyBorder="1" applyAlignment="1" applyProtection="1">
      <alignment horizontal="center" vertical="center" wrapText="1"/>
      <protection locked="0"/>
    </xf>
    <xf numFmtId="1" fontId="10" fillId="0" borderId="55" xfId="0" applyNumberFormat="1" applyFont="1" applyBorder="1" applyAlignment="1" applyProtection="1">
      <alignment horizontal="center" vertical="center"/>
      <protection locked="0"/>
    </xf>
    <xf numFmtId="164" fontId="10" fillId="0" borderId="56" xfId="0" applyNumberFormat="1" applyFont="1" applyBorder="1" applyAlignment="1">
      <alignment horizontal="center" vertical="center"/>
    </xf>
    <xf numFmtId="1" fontId="11" fillId="0" borderId="60" xfId="9" applyNumberFormat="1" applyFont="1" applyBorder="1" applyAlignment="1">
      <alignment horizontal="center" vertical="center"/>
    </xf>
    <xf numFmtId="164" fontId="9" fillId="0" borderId="61" xfId="0" applyNumberFormat="1" applyFont="1" applyBorder="1" applyAlignment="1">
      <alignment horizontal="center" vertical="center"/>
    </xf>
    <xf numFmtId="1" fontId="11" fillId="0" borderId="62" xfId="9" applyNumberFormat="1" applyFont="1" applyBorder="1" applyAlignment="1">
      <alignment horizontal="center" vertical="center"/>
    </xf>
    <xf numFmtId="0" fontId="11" fillId="0" borderId="63" xfId="9" applyFont="1" applyBorder="1" applyAlignment="1">
      <alignment vertical="center" wrapText="1"/>
    </xf>
    <xf numFmtId="0" fontId="11" fillId="0" borderId="63" xfId="9" applyFont="1" applyBorder="1" applyAlignment="1">
      <alignment vertical="center"/>
    </xf>
    <xf numFmtId="167" fontId="11" fillId="0" borderId="63" xfId="9" applyNumberFormat="1" applyFont="1" applyBorder="1" applyAlignment="1">
      <alignment horizontal="center" vertical="center"/>
    </xf>
    <xf numFmtId="166" fontId="11" fillId="0" borderId="63" xfId="9" applyNumberFormat="1" applyFont="1" applyBorder="1" applyAlignment="1">
      <alignment horizontal="center" vertical="center"/>
    </xf>
    <xf numFmtId="9" fontId="9" fillId="2" borderId="63" xfId="1" applyFont="1" applyFill="1" applyBorder="1" applyAlignment="1" applyProtection="1">
      <alignment horizontal="center" vertical="center"/>
      <protection locked="0"/>
    </xf>
    <xf numFmtId="1" fontId="9" fillId="2" borderId="63" xfId="1" applyNumberFormat="1" applyFont="1" applyFill="1" applyBorder="1" applyAlignment="1" applyProtection="1">
      <alignment horizontal="center" vertical="center"/>
      <protection locked="0"/>
    </xf>
    <xf numFmtId="164" fontId="9" fillId="0" borderId="64" xfId="0" applyNumberFormat="1" applyFont="1" applyBorder="1" applyAlignment="1">
      <alignment horizontal="center" vertical="center"/>
    </xf>
    <xf numFmtId="0" fontId="26" fillId="0" borderId="0" xfId="0" applyFont="1" applyAlignment="1" applyProtection="1">
      <alignment horizontal="left" indent="3"/>
      <protection locked="0"/>
    </xf>
    <xf numFmtId="0" fontId="27" fillId="0" borderId="0" xfId="0" applyFont="1" applyAlignment="1" applyProtection="1">
      <alignment horizontal="left" vertical="top" wrapText="1" indent="2"/>
      <protection locked="0"/>
    </xf>
    <xf numFmtId="9" fontId="9" fillId="0" borderId="0" xfId="0" applyNumberFormat="1" applyFont="1" applyAlignment="1" applyProtection="1">
      <alignment horizontal="left" vertical="center" wrapText="1"/>
      <protection locked="0"/>
    </xf>
    <xf numFmtId="9" fontId="9" fillId="0" borderId="21" xfId="0" applyNumberFormat="1" applyFont="1" applyBorder="1" applyAlignment="1" applyProtection="1">
      <alignment horizontal="left" vertical="center"/>
      <protection locked="0"/>
    </xf>
    <xf numFmtId="1" fontId="6" fillId="2" borderId="9" xfId="0" applyNumberFormat="1" applyFont="1" applyFill="1" applyBorder="1" applyAlignment="1">
      <alignment horizontal="center" vertical="top"/>
    </xf>
    <xf numFmtId="1" fontId="6" fillId="2" borderId="10" xfId="0" applyNumberFormat="1" applyFont="1" applyFill="1" applyBorder="1" applyAlignment="1">
      <alignment horizontal="center" vertical="top"/>
    </xf>
    <xf numFmtId="0" fontId="16" fillId="2" borderId="0" xfId="0" applyFont="1" applyFill="1" applyAlignment="1" applyProtection="1">
      <alignment horizontal="right" vertical="center" indent="6"/>
      <protection locked="0"/>
    </xf>
    <xf numFmtId="0" fontId="9" fillId="0" borderId="0" xfId="0" applyFont="1" applyAlignment="1" applyProtection="1">
      <alignment horizontal="left" vertical="top" wrapText="1" indent="1"/>
      <protection locked="0"/>
    </xf>
    <xf numFmtId="1" fontId="15" fillId="2" borderId="5" xfId="0" applyNumberFormat="1" applyFont="1" applyFill="1" applyBorder="1" applyAlignment="1">
      <alignment horizontal="center" shrinkToFit="1"/>
    </xf>
    <xf numFmtId="1" fontId="15" fillId="2" borderId="6" xfId="0" applyNumberFormat="1" applyFont="1" applyFill="1" applyBorder="1" applyAlignment="1">
      <alignment horizontal="center" shrinkToFit="1"/>
    </xf>
    <xf numFmtId="1" fontId="6" fillId="0" borderId="7" xfId="0" applyNumberFormat="1" applyFont="1" applyBorder="1" applyAlignment="1">
      <alignment horizontal="center"/>
    </xf>
    <xf numFmtId="1" fontId="6" fillId="0" borderId="8" xfId="0" applyNumberFormat="1" applyFont="1" applyBorder="1" applyAlignment="1">
      <alignment horizontal="center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21" xfId="0" applyFont="1" applyBorder="1" applyAlignment="1" applyProtection="1">
      <alignment horizontal="left" vertical="center" wrapText="1"/>
      <protection locked="0"/>
    </xf>
    <xf numFmtId="1" fontId="6" fillId="2" borderId="9" xfId="0" applyNumberFormat="1" applyFont="1" applyFill="1" applyBorder="1" applyAlignment="1" applyProtection="1">
      <alignment horizontal="center" vertical="top"/>
      <protection locked="0"/>
    </xf>
    <xf numFmtId="1" fontId="6" fillId="2" borderId="10" xfId="0" applyNumberFormat="1" applyFont="1" applyFill="1" applyBorder="1" applyAlignment="1" applyProtection="1">
      <alignment horizontal="center" vertical="top"/>
      <protection locked="0"/>
    </xf>
    <xf numFmtId="1" fontId="15" fillId="0" borderId="5" xfId="0" applyNumberFormat="1" applyFont="1" applyBorder="1" applyAlignment="1" applyProtection="1">
      <alignment horizontal="center"/>
      <protection locked="0"/>
    </xf>
    <xf numFmtId="1" fontId="15" fillId="0" borderId="6" xfId="0" applyNumberFormat="1" applyFont="1" applyBorder="1" applyAlignment="1" applyProtection="1">
      <alignment horizontal="center"/>
      <protection locked="0"/>
    </xf>
    <xf numFmtId="1" fontId="6" fillId="0" borderId="7" xfId="0" applyNumberFormat="1" applyFont="1" applyBorder="1" applyAlignment="1" applyProtection="1">
      <alignment horizontal="center"/>
      <protection locked="0"/>
    </xf>
    <xf numFmtId="1" fontId="6" fillId="0" borderId="8" xfId="0" applyNumberFormat="1" applyFont="1" applyBorder="1" applyAlignment="1" applyProtection="1">
      <alignment horizontal="center"/>
      <protection locked="0"/>
    </xf>
    <xf numFmtId="1" fontId="18" fillId="0" borderId="7" xfId="7" applyNumberFormat="1" applyFont="1" applyBorder="1" applyAlignment="1" applyProtection="1">
      <alignment horizontal="center"/>
      <protection locked="0"/>
    </xf>
    <xf numFmtId="1" fontId="18" fillId="2" borderId="9" xfId="7" applyNumberFormat="1" applyFont="1" applyFill="1" applyBorder="1" applyAlignment="1">
      <alignment horizontal="center" vertical="center"/>
    </xf>
    <xf numFmtId="1" fontId="6" fillId="2" borderId="10" xfId="0" applyNumberFormat="1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right" vertical="center" indent="9"/>
      <protection locked="0"/>
    </xf>
    <xf numFmtId="1" fontId="18" fillId="0" borderId="7" xfId="7" applyNumberFormat="1" applyFont="1" applyBorder="1" applyAlignment="1">
      <alignment horizontal="center"/>
    </xf>
    <xf numFmtId="9" fontId="9" fillId="0" borderId="0" xfId="0" applyNumberFormat="1" applyFont="1" applyAlignment="1">
      <alignment horizontal="left" vertical="center" wrapText="1"/>
    </xf>
    <xf numFmtId="9" fontId="9" fillId="0" borderId="21" xfId="0" applyNumberFormat="1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 indent="1"/>
    </xf>
    <xf numFmtId="0" fontId="9" fillId="0" borderId="0" xfId="0" applyFont="1" applyAlignment="1">
      <alignment horizontal="left" vertical="center" wrapText="1" indent="1"/>
    </xf>
    <xf numFmtId="0" fontId="9" fillId="0" borderId="8" xfId="0" applyFont="1" applyBorder="1" applyAlignment="1">
      <alignment horizontal="left" vertical="center" wrapText="1" indent="1"/>
    </xf>
    <xf numFmtId="0" fontId="34" fillId="0" borderId="0" xfId="16" applyFont="1" applyAlignment="1">
      <alignment horizontal="center" vertical="center" wrapText="1"/>
    </xf>
    <xf numFmtId="14" fontId="1" fillId="0" borderId="30" xfId="16" applyNumberFormat="1" applyBorder="1" applyAlignment="1">
      <alignment horizontal="center" vertical="center"/>
    </xf>
    <xf numFmtId="14" fontId="1" fillId="5" borderId="30" xfId="16" applyNumberFormat="1" applyFill="1" applyBorder="1" applyAlignment="1">
      <alignment horizontal="center" vertical="center"/>
    </xf>
    <xf numFmtId="164" fontId="1" fillId="0" borderId="30" xfId="16" applyNumberFormat="1" applyBorder="1" applyAlignment="1">
      <alignment horizontal="center" vertical="center"/>
    </xf>
    <xf numFmtId="0" fontId="9" fillId="0" borderId="18" xfId="0" applyFont="1" applyBorder="1" applyAlignment="1" applyProtection="1">
      <alignment horizontal="left" vertical="top" wrapText="1" indent="1"/>
      <protection locked="0"/>
    </xf>
    <xf numFmtId="0" fontId="9" fillId="0" borderId="8" xfId="0" applyFont="1" applyBorder="1" applyAlignment="1" applyProtection="1">
      <alignment horizontal="left" vertical="top" wrapText="1" indent="1"/>
      <protection locked="0"/>
    </xf>
    <xf numFmtId="0" fontId="9" fillId="0" borderId="19" xfId="0" applyFont="1" applyBorder="1" applyAlignment="1" applyProtection="1">
      <alignment horizontal="left" vertical="top" wrapText="1" indent="1"/>
      <protection locked="0"/>
    </xf>
    <xf numFmtId="0" fontId="9" fillId="0" borderId="15" xfId="0" applyFont="1" applyBorder="1" applyAlignment="1" applyProtection="1">
      <alignment horizontal="left" vertical="top" wrapText="1" indent="1"/>
      <protection locked="0"/>
    </xf>
    <xf numFmtId="0" fontId="9" fillId="0" borderId="10" xfId="0" applyFont="1" applyBorder="1" applyAlignment="1" applyProtection="1">
      <alignment horizontal="left" vertical="top" wrapText="1" indent="1"/>
      <protection locked="0"/>
    </xf>
    <xf numFmtId="1" fontId="6" fillId="2" borderId="9" xfId="0" applyNumberFormat="1" applyFont="1" applyFill="1" applyBorder="1" applyAlignment="1">
      <alignment horizontal="center" vertical="center"/>
    </xf>
    <xf numFmtId="1" fontId="6" fillId="0" borderId="7" xfId="0" applyNumberFormat="1" applyFont="1" applyBorder="1" applyAlignment="1" applyProtection="1">
      <alignment horizontal="center" vertical="center"/>
      <protection locked="0"/>
    </xf>
    <xf numFmtId="1" fontId="6" fillId="0" borderId="8" xfId="0" applyNumberFormat="1" applyFont="1" applyBorder="1" applyAlignment="1" applyProtection="1">
      <alignment horizontal="center" vertical="center"/>
      <protection locked="0"/>
    </xf>
    <xf numFmtId="1" fontId="18" fillId="0" borderId="7" xfId="7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9" fillId="0" borderId="21" xfId="0" applyFont="1" applyBorder="1" applyAlignment="1" applyProtection="1">
      <alignment horizontal="left" vertical="top" wrapText="1"/>
      <protection locked="0"/>
    </xf>
    <xf numFmtId="0" fontId="10" fillId="4" borderId="57" xfId="0" applyFont="1" applyFill="1" applyBorder="1" applyAlignment="1" applyProtection="1">
      <alignment horizontal="center" vertical="center"/>
      <protection locked="0"/>
    </xf>
    <xf numFmtId="0" fontId="10" fillId="4" borderId="58" xfId="0" applyFont="1" applyFill="1" applyBorder="1" applyAlignment="1" applyProtection="1">
      <alignment horizontal="center" vertical="center"/>
      <protection locked="0"/>
    </xf>
    <xf numFmtId="0" fontId="10" fillId="4" borderId="59" xfId="0" applyFont="1" applyFill="1" applyBorder="1" applyAlignment="1" applyProtection="1">
      <alignment horizontal="center" vertical="center"/>
      <protection locked="0"/>
    </xf>
    <xf numFmtId="1" fontId="15" fillId="0" borderId="5" xfId="0" applyNumberFormat="1" applyFont="1" applyBorder="1" applyAlignment="1">
      <alignment horizontal="center" shrinkToFit="1"/>
    </xf>
    <xf numFmtId="1" fontId="15" fillId="0" borderId="6" xfId="0" applyNumberFormat="1" applyFont="1" applyBorder="1" applyAlignment="1">
      <alignment horizontal="center" shrinkToFit="1"/>
    </xf>
    <xf numFmtId="1" fontId="19" fillId="0" borderId="7" xfId="7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</cellXfs>
  <cellStyles count="19">
    <cellStyle name="Currency 2" xfId="6" xr:uid="{6F3EA7F8-2C3C-4387-897A-FD1A426D0D8D}"/>
    <cellStyle name="Currency 2 2" xfId="11" xr:uid="{06317B85-4056-4E9C-94B4-1D0E7D32BB81}"/>
    <cellStyle name="Currency 3" xfId="18" xr:uid="{CA7BC5E1-5CF7-42A7-8A44-7FE0D2B77B06}"/>
    <cellStyle name="Hyperlink" xfId="7" builtinId="8"/>
    <cellStyle name="Normal" xfId="0" builtinId="0"/>
    <cellStyle name="Normal 2" xfId="4" xr:uid="{BCB600F6-896D-43AE-80EC-281DEF06E784}"/>
    <cellStyle name="Normal 2 2" xfId="9" xr:uid="{76D8E6E9-A43E-481C-B059-D2FC11A5624A}"/>
    <cellStyle name="Normal 2 2 2" xfId="12" xr:uid="{480C25E4-3308-4914-86B1-B4DEC28EAF0A}"/>
    <cellStyle name="Normal 26" xfId="2" xr:uid="{62FA17E0-392B-4C3F-9ADF-48333A4D0DBF}"/>
    <cellStyle name="Normal 28" xfId="3" xr:uid="{7C2199E5-2DDD-49DC-9585-211A257E93BF}"/>
    <cellStyle name="Normal 28 2" xfId="8" xr:uid="{921CAC6F-ED6F-4BBE-8D00-D8255FB2234D}"/>
    <cellStyle name="Normal 3" xfId="14" xr:uid="{77E54244-9DC5-4FDD-875B-57E0B8368BD9}"/>
    <cellStyle name="Normal 4" xfId="16" xr:uid="{B1AD67F8-5A23-4CB5-B7EB-B516CA81B127}"/>
    <cellStyle name="Normal 4 2" xfId="13" xr:uid="{0E5BF0E4-B272-4E7E-9ACC-B40BEE3ED9C8}"/>
    <cellStyle name="Normal 5" xfId="15" xr:uid="{D24A21B1-E53E-44EC-8F7F-AF5E3D02F9A8}"/>
    <cellStyle name="Percent" xfId="1" builtinId="5"/>
    <cellStyle name="Percent 2" xfId="5" xr:uid="{50D7E4C0-7CE7-4D78-BCE3-D653E6F50BDA}"/>
    <cellStyle name="Percent 2 2" xfId="10" xr:uid="{EC9D7281-3C29-40AC-AA09-F27D2B4DFB59}"/>
    <cellStyle name="Percent 3" xfId="17" xr:uid="{0C12CF7E-8DEF-419B-A4FB-393DC378614A}"/>
  </cellStyles>
  <dxfs count="6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542924</xdr:colOff>
      <xdr:row>0</xdr:row>
      <xdr:rowOff>0</xdr:rowOff>
    </xdr:from>
    <xdr:to>
      <xdr:col>1</xdr:col>
      <xdr:colOff>1640807</xdr:colOff>
      <xdr:row>1</xdr:row>
      <xdr:rowOff>276225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38D0FB0-2B27-44B3-ABB7-069F815C771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05" b="15116"/>
        <a:stretch/>
      </xdr:blipFill>
      <xdr:spPr>
        <a:xfrm>
          <a:off x="542924" y="0"/>
          <a:ext cx="2088483" cy="5715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19052</xdr:rowOff>
    </xdr:from>
    <xdr:to>
      <xdr:col>2</xdr:col>
      <xdr:colOff>209551</xdr:colOff>
      <xdr:row>1</xdr:row>
      <xdr:rowOff>76200</xdr:rowOff>
    </xdr:to>
    <xdr:pic>
      <xdr:nvPicPr>
        <xdr:cNvPr id="2" name="Picture 1" descr="Description: HCP_CPD_Umbrella_logo4sig">
          <a:extLst>
            <a:ext uri="{FF2B5EF4-FFF2-40B4-BE49-F238E27FC236}">
              <a16:creationId xmlns:a16="http://schemas.microsoft.com/office/drawing/2014/main" id="{C27430AE-67E6-4438-A328-538DD78A55C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19052"/>
          <a:ext cx="1524000" cy="3333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542924</xdr:colOff>
      <xdr:row>0</xdr:row>
      <xdr:rowOff>0</xdr:rowOff>
    </xdr:from>
    <xdr:to>
      <xdr:col>1</xdr:col>
      <xdr:colOff>1640807</xdr:colOff>
      <xdr:row>1</xdr:row>
      <xdr:rowOff>276225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84850C-81A4-4E4F-9EDE-1AED50E7E9F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05" b="15116"/>
        <a:stretch/>
      </xdr:blipFill>
      <xdr:spPr>
        <a:xfrm>
          <a:off x="542924" y="0"/>
          <a:ext cx="2088483" cy="5715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542924</xdr:colOff>
      <xdr:row>0</xdr:row>
      <xdr:rowOff>0</xdr:rowOff>
    </xdr:from>
    <xdr:to>
      <xdr:col>1</xdr:col>
      <xdr:colOff>1640807</xdr:colOff>
      <xdr:row>1</xdr:row>
      <xdr:rowOff>276225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9BD977-E9C6-44D7-889B-4AE4A2102E8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05" b="15116"/>
        <a:stretch/>
      </xdr:blipFill>
      <xdr:spPr>
        <a:xfrm>
          <a:off x="542924" y="0"/>
          <a:ext cx="2088483" cy="5715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542924</xdr:colOff>
      <xdr:row>0</xdr:row>
      <xdr:rowOff>0</xdr:rowOff>
    </xdr:from>
    <xdr:to>
      <xdr:col>1</xdr:col>
      <xdr:colOff>1640807</xdr:colOff>
      <xdr:row>1</xdr:row>
      <xdr:rowOff>276225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5D10D5C-2791-4D36-93D4-E20169A311E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05" b="15116"/>
        <a:stretch/>
      </xdr:blipFill>
      <xdr:spPr>
        <a:xfrm>
          <a:off x="542924" y="0"/>
          <a:ext cx="2088483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542924</xdr:colOff>
      <xdr:row>0</xdr:row>
      <xdr:rowOff>0</xdr:rowOff>
    </xdr:from>
    <xdr:to>
      <xdr:col>1</xdr:col>
      <xdr:colOff>1562875</xdr:colOff>
      <xdr:row>1</xdr:row>
      <xdr:rowOff>276225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BC6F0A-7B10-4B73-B36C-081244C459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05" b="15116"/>
        <a:stretch/>
      </xdr:blipFill>
      <xdr:spPr>
        <a:xfrm>
          <a:off x="542924" y="0"/>
          <a:ext cx="2088483" cy="571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542924</xdr:colOff>
      <xdr:row>0</xdr:row>
      <xdr:rowOff>0</xdr:rowOff>
    </xdr:from>
    <xdr:to>
      <xdr:col>1</xdr:col>
      <xdr:colOff>1640807</xdr:colOff>
      <xdr:row>1</xdr:row>
      <xdr:rowOff>276225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8DE87C5-2CA0-46C6-B85F-A35C5315D8D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05" b="15116"/>
        <a:stretch/>
      </xdr:blipFill>
      <xdr:spPr>
        <a:xfrm>
          <a:off x="542924" y="0"/>
          <a:ext cx="2088483" cy="571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542924</xdr:colOff>
      <xdr:row>0</xdr:row>
      <xdr:rowOff>0</xdr:rowOff>
    </xdr:from>
    <xdr:to>
      <xdr:col>1</xdr:col>
      <xdr:colOff>1640807</xdr:colOff>
      <xdr:row>1</xdr:row>
      <xdr:rowOff>276225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D3F430B-9E01-44A9-9736-931FD2636C5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05" b="15116"/>
        <a:stretch/>
      </xdr:blipFill>
      <xdr:spPr>
        <a:xfrm>
          <a:off x="542924" y="0"/>
          <a:ext cx="2088483" cy="5715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895349</xdr:colOff>
      <xdr:row>0</xdr:row>
      <xdr:rowOff>0</xdr:rowOff>
    </xdr:from>
    <xdr:to>
      <xdr:col>0</xdr:col>
      <xdr:colOff>2983832</xdr:colOff>
      <xdr:row>1</xdr:row>
      <xdr:rowOff>276225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717BE93-DDE0-43B6-B920-3B9E2917334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05" b="15116"/>
        <a:stretch/>
      </xdr:blipFill>
      <xdr:spPr>
        <a:xfrm>
          <a:off x="895349" y="0"/>
          <a:ext cx="2088483" cy="5715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895349</xdr:colOff>
      <xdr:row>0</xdr:row>
      <xdr:rowOff>0</xdr:rowOff>
    </xdr:from>
    <xdr:to>
      <xdr:col>0</xdr:col>
      <xdr:colOff>2983832</xdr:colOff>
      <xdr:row>1</xdr:row>
      <xdr:rowOff>276225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7283595-3875-4CC5-B2F7-0C00B92EC16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05" b="15116"/>
        <a:stretch/>
      </xdr:blipFill>
      <xdr:spPr>
        <a:xfrm>
          <a:off x="895349" y="0"/>
          <a:ext cx="2088483" cy="5715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895349</xdr:colOff>
      <xdr:row>0</xdr:row>
      <xdr:rowOff>0</xdr:rowOff>
    </xdr:from>
    <xdr:to>
      <xdr:col>0</xdr:col>
      <xdr:colOff>2983832</xdr:colOff>
      <xdr:row>1</xdr:row>
      <xdr:rowOff>276225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252D38-A7AE-4C73-BE7E-326CAB25AC6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05" b="15116"/>
        <a:stretch/>
      </xdr:blipFill>
      <xdr:spPr>
        <a:xfrm>
          <a:off x="895349" y="0"/>
          <a:ext cx="2088483" cy="5715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542924</xdr:colOff>
      <xdr:row>0</xdr:row>
      <xdr:rowOff>0</xdr:rowOff>
    </xdr:from>
    <xdr:to>
      <xdr:col>1</xdr:col>
      <xdr:colOff>1640807</xdr:colOff>
      <xdr:row>1</xdr:row>
      <xdr:rowOff>276225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37330E7-8BD9-4F3C-9E7A-709714F58BB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05" b="15116"/>
        <a:stretch/>
      </xdr:blipFill>
      <xdr:spPr>
        <a:xfrm>
          <a:off x="542924" y="0"/>
          <a:ext cx="2088483" cy="5715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81143</xdr:rowOff>
    </xdr:from>
    <xdr:to>
      <xdr:col>5</xdr:col>
      <xdr:colOff>723901</xdr:colOff>
      <xdr:row>48</xdr:row>
      <xdr:rowOff>130833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656B663-1CF5-442F-BF26-117DF25FC7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7625" y="81143"/>
          <a:ext cx="7105651" cy="9193690"/>
        </a:xfrm>
        <a:prstGeom prst="rect">
          <a:avLst/>
        </a:prstGeom>
      </xdr:spPr>
    </xdr:pic>
    <xdr:clientData/>
  </xdr:twoCellAnchor>
  <xdr:twoCellAnchor editAs="oneCell">
    <xdr:from>
      <xdr:col>0</xdr:col>
      <xdr:colOff>1076325</xdr:colOff>
      <xdr:row>0</xdr:row>
      <xdr:rowOff>171450</xdr:rowOff>
    </xdr:from>
    <xdr:to>
      <xdr:col>0</xdr:col>
      <xdr:colOff>2762251</xdr:colOff>
      <xdr:row>3</xdr:row>
      <xdr:rowOff>61293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36B6100-6DE1-42F5-BAF3-0FE2C702896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05" b="15116"/>
        <a:stretch/>
      </xdr:blipFill>
      <xdr:spPr>
        <a:xfrm>
          <a:off x="1076325" y="171450"/>
          <a:ext cx="1685926" cy="4613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ODCOMM\Ken\Sales%20Forecasts\Sales%20Foreca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zportal/sites/Sales/Sales%20Tools/NOT%20FINAL%20DO%20NOT%20USE%20Zondervan%20Specials%20June%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zportal/sites/Sales/Sales%20Tools/Book%20of%20the%20Month%20May-Aug%20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usgr01\DEPTCOMM\Gwen%20Hendrickson\Order%20Form%20Info\March%20OF\MrchPPR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pdate"/>
      <sheetName val="presc"/>
      <sheetName val="Sls Fcst"/>
      <sheetName val="Open"/>
      <sheetName val="Specific Needs"/>
      <sheetName val="Commits"/>
      <sheetName val="Frozen"/>
      <sheetName val="ZCS"/>
      <sheetName val="Cat"/>
      <sheetName val="small"/>
      <sheetName val="YS"/>
      <sheetName val="return isb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eader Sheet"/>
      <sheetName val="Book of the Month"/>
      <sheetName val="Grads"/>
      <sheetName val="Dads"/>
      <sheetName val="NIV Sale"/>
      <sheetName val="NIV Credit"/>
      <sheetName val="Summer"/>
      <sheetName val="BTS"/>
      <sheetName val="BTS Two-week"/>
      <sheetName val="Fall"/>
      <sheetName val="Fall One-week"/>
      <sheetName val="Christmas"/>
      <sheetName val="Christmas One-week"/>
      <sheetName val="Z Graphic Novels"/>
      <sheetName val="Super Savers"/>
      <sheetName val="KJV Bibles"/>
      <sheetName val="Sale Stickers"/>
      <sheetName val="Total Bible Solution"/>
      <sheetName val="Merch Materials"/>
      <sheetName val="DELETE DO NOT PRINT all prom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4">
          <cell r="A4" t="str">
            <v>9780310812685</v>
          </cell>
          <cell r="B4" t="str">
            <v>Bible Promises for You MM</v>
          </cell>
          <cell r="D4">
            <v>39448</v>
          </cell>
          <cell r="E4">
            <v>39629</v>
          </cell>
          <cell r="F4" t="str">
            <v>Super Saver</v>
          </cell>
          <cell r="G4">
            <v>2008</v>
          </cell>
          <cell r="H4" t="str">
            <v xml:space="preserve">    </v>
          </cell>
          <cell r="I4" t="str">
            <v xml:space="preserve">    </v>
          </cell>
          <cell r="J4" t="str">
            <v xml:space="preserve">    </v>
          </cell>
        </row>
        <row r="5">
          <cell r="A5" t="str">
            <v>9780310252948</v>
          </cell>
          <cell r="B5" t="str">
            <v>Case for a Creator MM 6-Pack</v>
          </cell>
          <cell r="C5">
            <v>25.94</v>
          </cell>
          <cell r="D5">
            <v>39448</v>
          </cell>
          <cell r="E5">
            <v>39629</v>
          </cell>
          <cell r="F5" t="str">
            <v>Super Saver</v>
          </cell>
          <cell r="G5">
            <v>2008</v>
          </cell>
          <cell r="H5" t="str">
            <v xml:space="preserve">    </v>
          </cell>
          <cell r="I5" t="str">
            <v xml:space="preserve">    </v>
          </cell>
          <cell r="J5" t="str">
            <v xml:space="preserve">    </v>
          </cell>
        </row>
        <row r="6">
          <cell r="A6" t="str">
            <v>9780310226277</v>
          </cell>
          <cell r="B6" t="str">
            <v>Case for Christ MM 6-Pack</v>
          </cell>
          <cell r="C6">
            <v>25.94</v>
          </cell>
          <cell r="D6">
            <v>39448</v>
          </cell>
          <cell r="E6">
            <v>39629</v>
          </cell>
          <cell r="F6" t="str">
            <v>Super Saver</v>
          </cell>
          <cell r="G6">
            <v>2008</v>
          </cell>
          <cell r="H6" t="str">
            <v xml:space="preserve">    </v>
          </cell>
          <cell r="I6" t="str">
            <v xml:space="preserve">    </v>
          </cell>
          <cell r="J6" t="str">
            <v xml:space="preserve">    </v>
          </cell>
        </row>
        <row r="7">
          <cell r="A7" t="str">
            <v>9780310235095</v>
          </cell>
          <cell r="B7" t="str">
            <v>Case for Faith MM 6-Pack</v>
          </cell>
          <cell r="C7">
            <v>25.94</v>
          </cell>
          <cell r="D7">
            <v>39448</v>
          </cell>
          <cell r="E7">
            <v>39629</v>
          </cell>
          <cell r="F7" t="str">
            <v>Super Saver</v>
          </cell>
          <cell r="G7">
            <v>2008</v>
          </cell>
          <cell r="H7" t="str">
            <v xml:space="preserve">    </v>
          </cell>
          <cell r="I7" t="str">
            <v xml:space="preserve">    </v>
          </cell>
          <cell r="J7" t="str">
            <v xml:space="preserve">    </v>
          </cell>
        </row>
        <row r="8">
          <cell r="A8" t="str">
            <v>9780310489719</v>
          </cell>
          <cell r="B8" t="str">
            <v>Cruden's Compact Concordance</v>
          </cell>
          <cell r="C8">
            <v>6.97</v>
          </cell>
          <cell r="D8">
            <v>39448</v>
          </cell>
          <cell r="E8">
            <v>39629</v>
          </cell>
          <cell r="F8" t="str">
            <v>Super Saver</v>
          </cell>
          <cell r="G8">
            <v>2008</v>
          </cell>
          <cell r="H8" t="str">
            <v xml:space="preserve">    </v>
          </cell>
          <cell r="I8" t="str">
            <v xml:space="preserve">    </v>
          </cell>
          <cell r="J8" t="str">
            <v xml:space="preserve">    </v>
          </cell>
        </row>
        <row r="9">
          <cell r="A9" t="str">
            <v>9780310229209</v>
          </cell>
          <cell r="B9" t="str">
            <v>Cruden's Complete Concordance</v>
          </cell>
          <cell r="C9">
            <v>15.97</v>
          </cell>
          <cell r="D9">
            <v>39448</v>
          </cell>
          <cell r="E9">
            <v>39629</v>
          </cell>
          <cell r="F9" t="str">
            <v>Super Saver</v>
          </cell>
          <cell r="G9">
            <v>2008</v>
          </cell>
          <cell r="H9" t="str">
            <v xml:space="preserve">    </v>
          </cell>
          <cell r="I9" t="str">
            <v xml:space="preserve">    </v>
          </cell>
          <cell r="J9" t="str">
            <v xml:space="preserve">    </v>
          </cell>
        </row>
        <row r="10">
          <cell r="A10" t="str">
            <v>9780310802013</v>
          </cell>
          <cell r="B10" t="str">
            <v>DAILY INSP PURP DRV LF MM</v>
          </cell>
          <cell r="C10">
            <v>2.97</v>
          </cell>
          <cell r="D10">
            <v>39448</v>
          </cell>
          <cell r="E10">
            <v>39629</v>
          </cell>
          <cell r="F10" t="str">
            <v>Super Saver</v>
          </cell>
          <cell r="G10">
            <v>2008</v>
          </cell>
          <cell r="H10" t="str">
            <v xml:space="preserve">    </v>
          </cell>
          <cell r="I10" t="str">
            <v xml:space="preserve">    </v>
          </cell>
          <cell r="J10" t="str">
            <v xml:space="preserve">    </v>
          </cell>
        </row>
        <row r="11">
          <cell r="A11" t="str">
            <v>9780310800910</v>
          </cell>
          <cell r="B11" t="str">
            <v>Daily Inspiration for Women of Color MM</v>
          </cell>
          <cell r="C11">
            <v>2.97</v>
          </cell>
          <cell r="D11">
            <v>39448</v>
          </cell>
          <cell r="E11">
            <v>39629</v>
          </cell>
          <cell r="F11" t="str">
            <v>Super Saver</v>
          </cell>
          <cell r="G11">
            <v>2008</v>
          </cell>
          <cell r="H11" t="str">
            <v xml:space="preserve">    </v>
          </cell>
          <cell r="I11" t="str">
            <v xml:space="preserve">    </v>
          </cell>
          <cell r="J11" t="str">
            <v xml:space="preserve">    </v>
          </cell>
        </row>
        <row r="12">
          <cell r="A12" t="str">
            <v>9780310982579</v>
          </cell>
          <cell r="B12" t="str">
            <v>Daily Inspiration from the NIV MM</v>
          </cell>
          <cell r="C12">
            <v>2.97</v>
          </cell>
          <cell r="D12">
            <v>39448</v>
          </cell>
          <cell r="E12">
            <v>39629</v>
          </cell>
          <cell r="F12" t="str">
            <v>Super Saver</v>
          </cell>
          <cell r="G12">
            <v>2008</v>
          </cell>
          <cell r="H12" t="str">
            <v xml:space="preserve">    </v>
          </cell>
          <cell r="I12" t="str">
            <v xml:space="preserve">    </v>
          </cell>
          <cell r="J12" t="str">
            <v xml:space="preserve">    </v>
          </cell>
        </row>
        <row r="13">
          <cell r="A13" t="str">
            <v>9780310984238</v>
          </cell>
          <cell r="B13" t="str">
            <v>Daily Praise from the NIV MM</v>
          </cell>
          <cell r="C13">
            <v>2.97</v>
          </cell>
          <cell r="D13">
            <v>39448</v>
          </cell>
          <cell r="E13">
            <v>39629</v>
          </cell>
          <cell r="F13" t="str">
            <v>Super Saver</v>
          </cell>
          <cell r="G13">
            <v>2008</v>
          </cell>
          <cell r="H13" t="str">
            <v xml:space="preserve">    </v>
          </cell>
          <cell r="I13" t="str">
            <v xml:space="preserve">    </v>
          </cell>
          <cell r="J13" t="str">
            <v xml:space="preserve">    </v>
          </cell>
        </row>
        <row r="14">
          <cell r="A14" t="str">
            <v>9780310982562</v>
          </cell>
          <cell r="B14" t="str">
            <v>Daily Prayer from the NIV MM</v>
          </cell>
          <cell r="C14">
            <v>2.97</v>
          </cell>
          <cell r="D14">
            <v>39448</v>
          </cell>
          <cell r="E14">
            <v>39629</v>
          </cell>
          <cell r="F14" t="str">
            <v>Super Saver</v>
          </cell>
          <cell r="G14">
            <v>2008</v>
          </cell>
          <cell r="H14" t="str">
            <v xml:space="preserve">    </v>
          </cell>
          <cell r="I14" t="str">
            <v xml:space="preserve">    </v>
          </cell>
          <cell r="J14" t="str">
            <v xml:space="preserve">    </v>
          </cell>
        </row>
        <row r="15">
          <cell r="A15" t="str">
            <v>9780310801757</v>
          </cell>
          <cell r="B15" t="str">
            <v>Footprints for Men Gift Book HC</v>
          </cell>
          <cell r="C15">
            <v>9.9700000000000006</v>
          </cell>
          <cell r="D15">
            <v>39448</v>
          </cell>
          <cell r="E15">
            <v>39629</v>
          </cell>
          <cell r="F15" t="str">
            <v>Super Saver</v>
          </cell>
          <cell r="G15">
            <v>2008</v>
          </cell>
          <cell r="H15" t="str">
            <v xml:space="preserve">    </v>
          </cell>
          <cell r="I15" t="str">
            <v xml:space="preserve">    </v>
          </cell>
          <cell r="J15" t="str">
            <v xml:space="preserve">    </v>
          </cell>
        </row>
        <row r="16">
          <cell r="A16" t="str">
            <v>9780310801764</v>
          </cell>
          <cell r="B16" t="str">
            <v>Footprints for Teens Gift Book HC</v>
          </cell>
          <cell r="C16">
            <v>9.9700000000000006</v>
          </cell>
          <cell r="D16">
            <v>39448</v>
          </cell>
          <cell r="E16">
            <v>39629</v>
          </cell>
          <cell r="F16" t="str">
            <v>Super Saver</v>
          </cell>
          <cell r="G16">
            <v>2008</v>
          </cell>
          <cell r="H16" t="str">
            <v xml:space="preserve">    </v>
          </cell>
          <cell r="I16" t="str">
            <v xml:space="preserve">    </v>
          </cell>
          <cell r="J16" t="str">
            <v xml:space="preserve">    </v>
          </cell>
        </row>
        <row r="17">
          <cell r="A17" t="str">
            <v>9780310811435</v>
          </cell>
          <cell r="B17" t="str">
            <v>Footprints Gift Book DuoTone</v>
          </cell>
          <cell r="C17">
            <v>12.97</v>
          </cell>
          <cell r="D17">
            <v>39448</v>
          </cell>
          <cell r="E17">
            <v>39629</v>
          </cell>
          <cell r="F17" t="str">
            <v>Super Saver</v>
          </cell>
          <cell r="G17">
            <v>2008</v>
          </cell>
          <cell r="H17" t="str">
            <v xml:space="preserve">    </v>
          </cell>
          <cell r="I17" t="str">
            <v xml:space="preserve">    </v>
          </cell>
          <cell r="J17" t="str">
            <v xml:space="preserve">    </v>
          </cell>
        </row>
        <row r="18">
          <cell r="A18" t="str">
            <v>9780310808664</v>
          </cell>
          <cell r="B18" t="str">
            <v>Footprints Gift Book SC</v>
          </cell>
          <cell r="C18">
            <v>4.97</v>
          </cell>
          <cell r="D18">
            <v>39448</v>
          </cell>
          <cell r="E18">
            <v>39629</v>
          </cell>
          <cell r="F18" t="str">
            <v>Super Saver</v>
          </cell>
          <cell r="G18">
            <v>2008</v>
          </cell>
          <cell r="H18" t="str">
            <v xml:space="preserve">    </v>
          </cell>
          <cell r="I18" t="str">
            <v xml:space="preserve">    </v>
          </cell>
          <cell r="J18" t="str">
            <v xml:space="preserve">    </v>
          </cell>
        </row>
        <row r="19">
          <cell r="A19" t="str">
            <v>9780310819141</v>
          </cell>
          <cell r="B19" t="str">
            <v>Gift of Angels Gift Book DuoTone</v>
          </cell>
          <cell r="C19">
            <v>12.97</v>
          </cell>
          <cell r="D19">
            <v>39448</v>
          </cell>
          <cell r="E19">
            <v>39629</v>
          </cell>
          <cell r="F19" t="str">
            <v>Super Saver</v>
          </cell>
          <cell r="G19">
            <v>2008</v>
          </cell>
          <cell r="H19" t="str">
            <v xml:space="preserve">    </v>
          </cell>
          <cell r="I19" t="str">
            <v xml:space="preserve">    </v>
          </cell>
          <cell r="J19" t="str">
            <v xml:space="preserve">    </v>
          </cell>
        </row>
        <row r="20">
          <cell r="A20" t="str">
            <v>9780310813590</v>
          </cell>
          <cell r="B20" t="str">
            <v>Gift of Angels Gift Book SC</v>
          </cell>
          <cell r="C20">
            <v>4.97</v>
          </cell>
          <cell r="D20">
            <v>39448</v>
          </cell>
          <cell r="E20">
            <v>39629</v>
          </cell>
          <cell r="F20" t="str">
            <v>Super Saver</v>
          </cell>
          <cell r="G20">
            <v>2008</v>
          </cell>
          <cell r="H20" t="str">
            <v xml:space="preserve">    </v>
          </cell>
          <cell r="I20" t="str">
            <v xml:space="preserve">    </v>
          </cell>
          <cell r="J20" t="str">
            <v xml:space="preserve">    </v>
          </cell>
        </row>
        <row r="21">
          <cell r="A21" t="str">
            <v>9780310811831</v>
          </cell>
          <cell r="B21" t="str">
            <v>Gift of Miracles Gift Book HC</v>
          </cell>
          <cell r="C21">
            <v>9.9700000000000006</v>
          </cell>
          <cell r="D21">
            <v>39448</v>
          </cell>
          <cell r="E21">
            <v>39629</v>
          </cell>
          <cell r="F21" t="str">
            <v>Super Saver</v>
          </cell>
          <cell r="G21">
            <v>2008</v>
          </cell>
          <cell r="H21" t="str">
            <v xml:space="preserve">    </v>
          </cell>
          <cell r="I21" t="str">
            <v xml:space="preserve">    </v>
          </cell>
          <cell r="J21" t="str">
            <v xml:space="preserve">    </v>
          </cell>
        </row>
        <row r="22">
          <cell r="A22" t="str">
            <v>9780310812029</v>
          </cell>
          <cell r="B22" t="str">
            <v>Gift of Prayer Gift Book HC</v>
          </cell>
          <cell r="C22">
            <v>9.9700000000000006</v>
          </cell>
          <cell r="D22">
            <v>39448</v>
          </cell>
          <cell r="E22">
            <v>39629</v>
          </cell>
          <cell r="F22" t="str">
            <v>Super Saver</v>
          </cell>
          <cell r="G22">
            <v>2008</v>
          </cell>
          <cell r="H22" t="str">
            <v xml:space="preserve">    </v>
          </cell>
          <cell r="I22" t="str">
            <v xml:space="preserve">    </v>
          </cell>
          <cell r="J22" t="str">
            <v xml:space="preserve">    </v>
          </cell>
        </row>
        <row r="23">
          <cell r="A23" t="str">
            <v>9780310817260</v>
          </cell>
          <cell r="B23" t="str">
            <v>God's Words of Life for Dads Gift Book SC</v>
          </cell>
          <cell r="C23">
            <v>4.97</v>
          </cell>
          <cell r="D23">
            <v>39448</v>
          </cell>
          <cell r="E23">
            <v>39629</v>
          </cell>
          <cell r="F23" t="str">
            <v>Super Saver</v>
          </cell>
          <cell r="G23">
            <v>2008</v>
          </cell>
          <cell r="H23" t="str">
            <v xml:space="preserve">    </v>
          </cell>
          <cell r="I23" t="str">
            <v xml:space="preserve">    </v>
          </cell>
          <cell r="J23" t="str">
            <v xml:space="preserve">    </v>
          </cell>
        </row>
        <row r="24">
          <cell r="A24" t="str">
            <v>9780310811398</v>
          </cell>
          <cell r="B24" t="str">
            <v>God's Words of Life for Grads Gift Book DuoTone</v>
          </cell>
          <cell r="C24">
            <v>12.97</v>
          </cell>
          <cell r="D24">
            <v>39448</v>
          </cell>
          <cell r="E24">
            <v>39629</v>
          </cell>
          <cell r="F24" t="str">
            <v>Super Saver</v>
          </cell>
          <cell r="G24">
            <v>2008</v>
          </cell>
          <cell r="H24" t="str">
            <v xml:space="preserve">    </v>
          </cell>
          <cell r="I24" t="str">
            <v xml:space="preserve">    </v>
          </cell>
          <cell r="J24" t="str">
            <v xml:space="preserve">    </v>
          </cell>
        </row>
        <row r="25">
          <cell r="A25" t="str">
            <v>9780310803652</v>
          </cell>
          <cell r="B25" t="str">
            <v>God's Words of Life for Grads Gift Book HC</v>
          </cell>
          <cell r="C25">
            <v>9.9700000000000006</v>
          </cell>
          <cell r="D25">
            <v>39448</v>
          </cell>
          <cell r="E25">
            <v>39629</v>
          </cell>
          <cell r="F25" t="str">
            <v>Super Saver</v>
          </cell>
          <cell r="G25">
            <v>2008</v>
          </cell>
          <cell r="H25" t="str">
            <v xml:space="preserve">    </v>
          </cell>
          <cell r="I25" t="str">
            <v xml:space="preserve">    </v>
          </cell>
          <cell r="J25" t="str">
            <v xml:space="preserve">    </v>
          </cell>
        </row>
        <row r="26">
          <cell r="A26" t="str">
            <v>9780310817253</v>
          </cell>
          <cell r="B26" t="str">
            <v>God's Words of Life for Grads Gift Book SC</v>
          </cell>
          <cell r="C26">
            <v>4.97</v>
          </cell>
          <cell r="D26">
            <v>39448</v>
          </cell>
          <cell r="E26">
            <v>39629</v>
          </cell>
          <cell r="F26" t="str">
            <v>Super Saver</v>
          </cell>
          <cell r="G26">
            <v>2008</v>
          </cell>
          <cell r="H26" t="str">
            <v xml:space="preserve">    </v>
          </cell>
          <cell r="I26" t="str">
            <v xml:space="preserve">    </v>
          </cell>
          <cell r="J26" t="str">
            <v xml:space="preserve">    </v>
          </cell>
        </row>
        <row r="27">
          <cell r="A27" t="str">
            <v>9780310800873</v>
          </cell>
          <cell r="B27" t="str">
            <v>God's Words of Life for Kids Gift Book HC</v>
          </cell>
          <cell r="C27">
            <v>9.9700000000000006</v>
          </cell>
          <cell r="D27">
            <v>39448</v>
          </cell>
          <cell r="E27">
            <v>39629</v>
          </cell>
          <cell r="F27" t="str">
            <v>Super Saver</v>
          </cell>
          <cell r="G27">
            <v>2008</v>
          </cell>
          <cell r="H27" t="str">
            <v xml:space="preserve">    </v>
          </cell>
          <cell r="I27" t="str">
            <v xml:space="preserve">    </v>
          </cell>
          <cell r="J27" t="str">
            <v xml:space="preserve">    </v>
          </cell>
        </row>
        <row r="28">
          <cell r="A28" t="str">
            <v>9780310801214</v>
          </cell>
          <cell r="B28" t="str">
            <v>God's Words of Life for Men (More) Gift Book HC</v>
          </cell>
          <cell r="C28">
            <v>9.9700000000000006</v>
          </cell>
          <cell r="D28">
            <v>39448</v>
          </cell>
          <cell r="E28">
            <v>39629</v>
          </cell>
          <cell r="F28" t="str">
            <v>Super Saver</v>
          </cell>
          <cell r="G28">
            <v>2008</v>
          </cell>
          <cell r="H28" t="str">
            <v xml:space="preserve">    </v>
          </cell>
          <cell r="I28" t="str">
            <v xml:space="preserve">    </v>
          </cell>
          <cell r="J28" t="str">
            <v xml:space="preserve">    </v>
          </cell>
        </row>
        <row r="29">
          <cell r="A29" t="str">
            <v>9780310810131</v>
          </cell>
          <cell r="B29" t="str">
            <v>God's Words of Life for Men Gift Book DuoTone</v>
          </cell>
          <cell r="C29">
            <v>12.97</v>
          </cell>
          <cell r="D29">
            <v>39448</v>
          </cell>
          <cell r="E29">
            <v>39629</v>
          </cell>
          <cell r="F29" t="str">
            <v>Super Saver</v>
          </cell>
          <cell r="G29">
            <v>2008</v>
          </cell>
          <cell r="H29" t="str">
            <v xml:space="preserve">    </v>
          </cell>
          <cell r="I29" t="str">
            <v xml:space="preserve">    </v>
          </cell>
          <cell r="J29" t="str">
            <v xml:space="preserve">    </v>
          </cell>
        </row>
        <row r="30">
          <cell r="A30" t="str">
            <v>9780310813217</v>
          </cell>
          <cell r="B30" t="str">
            <v>God's Words of Life for Men Gift Book HC</v>
          </cell>
          <cell r="C30">
            <v>9.9700000000000006</v>
          </cell>
          <cell r="D30">
            <v>39448</v>
          </cell>
          <cell r="E30">
            <v>39629</v>
          </cell>
          <cell r="F30" t="str">
            <v>Super Saver</v>
          </cell>
          <cell r="G30">
            <v>2008</v>
          </cell>
          <cell r="H30" t="str">
            <v xml:space="preserve">    </v>
          </cell>
          <cell r="I30" t="str">
            <v xml:space="preserve">    </v>
          </cell>
          <cell r="J30" t="str">
            <v xml:space="preserve">    </v>
          </cell>
        </row>
        <row r="31">
          <cell r="A31" t="str">
            <v>9780310980513</v>
          </cell>
          <cell r="B31" t="str">
            <v>God's Words of Life for Moms Gift Book HC</v>
          </cell>
          <cell r="C31">
            <v>9.9700000000000006</v>
          </cell>
          <cell r="D31">
            <v>39448</v>
          </cell>
          <cell r="E31">
            <v>39629</v>
          </cell>
          <cell r="F31" t="str">
            <v>Super Saver</v>
          </cell>
          <cell r="G31">
            <v>2008</v>
          </cell>
          <cell r="H31" t="str">
            <v xml:space="preserve">    </v>
          </cell>
          <cell r="I31" t="str">
            <v xml:space="preserve">    </v>
          </cell>
          <cell r="J31" t="str">
            <v xml:space="preserve">    </v>
          </cell>
        </row>
        <row r="32">
          <cell r="A32" t="str">
            <v>9780310817246</v>
          </cell>
          <cell r="B32" t="str">
            <v>God's Words of Life for Moms Gift Book SC</v>
          </cell>
          <cell r="C32">
            <v>4.97</v>
          </cell>
          <cell r="D32">
            <v>39448</v>
          </cell>
          <cell r="E32">
            <v>39629</v>
          </cell>
          <cell r="F32" t="str">
            <v>Super Saver</v>
          </cell>
          <cell r="G32">
            <v>2008</v>
          </cell>
          <cell r="H32" t="str">
            <v xml:space="preserve">    </v>
          </cell>
          <cell r="I32" t="str">
            <v xml:space="preserve">    </v>
          </cell>
          <cell r="J32" t="str">
            <v xml:space="preserve">    </v>
          </cell>
        </row>
        <row r="33">
          <cell r="A33" t="str">
            <v>9780310980759</v>
          </cell>
          <cell r="B33" t="str">
            <v>God's Words of Life for Teens Gift Book HC</v>
          </cell>
          <cell r="C33">
            <v>9.9700000000000006</v>
          </cell>
          <cell r="D33">
            <v>39448</v>
          </cell>
          <cell r="E33">
            <v>39629</v>
          </cell>
          <cell r="F33" t="str">
            <v>Super Saver</v>
          </cell>
          <cell r="G33">
            <v>2008</v>
          </cell>
          <cell r="H33" t="str">
            <v xml:space="preserve">    </v>
          </cell>
          <cell r="I33" t="str">
            <v xml:space="preserve">    </v>
          </cell>
          <cell r="J33" t="str">
            <v xml:space="preserve">    </v>
          </cell>
        </row>
        <row r="34">
          <cell r="A34" t="str">
            <v>9780310813200</v>
          </cell>
          <cell r="B34" t="str">
            <v>God's Words of Life for Women Gift Book HC</v>
          </cell>
          <cell r="C34">
            <v>9.9700000000000006</v>
          </cell>
          <cell r="D34">
            <v>39448</v>
          </cell>
          <cell r="E34">
            <v>39629</v>
          </cell>
          <cell r="F34" t="str">
            <v>Super Saver</v>
          </cell>
          <cell r="G34">
            <v>2008</v>
          </cell>
          <cell r="H34" t="str">
            <v xml:space="preserve">    </v>
          </cell>
          <cell r="I34" t="str">
            <v xml:space="preserve">    </v>
          </cell>
          <cell r="J34" t="str">
            <v xml:space="preserve">    </v>
          </cell>
        </row>
        <row r="35">
          <cell r="A35" t="str">
            <v>9780310278696</v>
          </cell>
          <cell r="B35" t="str">
            <v>God's Words of Life for Women of Color HC</v>
          </cell>
          <cell r="C35">
            <v>9.9700000000000006</v>
          </cell>
          <cell r="D35">
            <v>39448</v>
          </cell>
          <cell r="E35">
            <v>39629</v>
          </cell>
          <cell r="F35" t="str">
            <v>Super Saver</v>
          </cell>
          <cell r="G35">
            <v>2008</v>
          </cell>
          <cell r="H35" t="str">
            <v xml:space="preserve">    </v>
          </cell>
          <cell r="I35" t="str">
            <v xml:space="preserve">    </v>
          </cell>
          <cell r="J35" t="str">
            <v xml:space="preserve">    </v>
          </cell>
        </row>
        <row r="36">
          <cell r="A36" t="str">
            <v>9780310987918</v>
          </cell>
          <cell r="B36" t="str">
            <v>God's Words of Life for Women of Faith Gift Book HC</v>
          </cell>
          <cell r="C36">
            <v>9.9700000000000006</v>
          </cell>
          <cell r="D36">
            <v>39448</v>
          </cell>
          <cell r="E36">
            <v>39629</v>
          </cell>
          <cell r="F36" t="str">
            <v>Super Saver</v>
          </cell>
          <cell r="G36">
            <v>2008</v>
          </cell>
          <cell r="H36" t="str">
            <v xml:space="preserve">    </v>
          </cell>
          <cell r="I36" t="str">
            <v xml:space="preserve">    </v>
          </cell>
          <cell r="J36" t="str">
            <v xml:space="preserve">    </v>
          </cell>
        </row>
        <row r="37">
          <cell r="A37" t="str">
            <v>9780310813606</v>
          </cell>
          <cell r="B37" t="str">
            <v>God's Words of Life for Women of Faith Gift Book SC</v>
          </cell>
          <cell r="C37">
            <v>4.97</v>
          </cell>
          <cell r="D37">
            <v>39448</v>
          </cell>
          <cell r="E37">
            <v>39629</v>
          </cell>
          <cell r="F37" t="str">
            <v>Super Saver</v>
          </cell>
          <cell r="G37">
            <v>2008</v>
          </cell>
          <cell r="H37" t="str">
            <v xml:space="preserve">    </v>
          </cell>
          <cell r="I37" t="str">
            <v xml:space="preserve">    </v>
          </cell>
          <cell r="J37" t="str">
            <v xml:space="preserve">    </v>
          </cell>
        </row>
        <row r="38">
          <cell r="A38" t="str">
            <v>9780310257202</v>
          </cell>
          <cell r="B38" t="str">
            <v xml:space="preserve">Halley's Bible Handbook Compact </v>
          </cell>
          <cell r="C38">
            <v>12.97</v>
          </cell>
          <cell r="D38">
            <v>39448</v>
          </cell>
          <cell r="E38">
            <v>39629</v>
          </cell>
          <cell r="F38" t="str">
            <v>Super Saver</v>
          </cell>
          <cell r="G38">
            <v>2008</v>
          </cell>
          <cell r="H38" t="str">
            <v xml:space="preserve">    </v>
          </cell>
          <cell r="I38" t="str">
            <v xml:space="preserve">    </v>
          </cell>
          <cell r="J38" t="str">
            <v xml:space="preserve">    </v>
          </cell>
        </row>
        <row r="39">
          <cell r="A39" t="str">
            <v>9780310402305</v>
          </cell>
          <cell r="B39" t="str">
            <v>Halley's Bible Handbook Large Print</v>
          </cell>
          <cell r="C39">
            <v>19.97</v>
          </cell>
          <cell r="D39">
            <v>39448</v>
          </cell>
          <cell r="E39">
            <v>39629</v>
          </cell>
          <cell r="F39" t="str">
            <v>Super Saver</v>
          </cell>
          <cell r="G39">
            <v>2008</v>
          </cell>
          <cell r="H39" t="str">
            <v xml:space="preserve">    </v>
          </cell>
          <cell r="I39" t="str">
            <v xml:space="preserve">    </v>
          </cell>
          <cell r="J39" t="str">
            <v xml:space="preserve">    </v>
          </cell>
        </row>
        <row r="40">
          <cell r="A40" t="str">
            <v>9780310980100</v>
          </cell>
          <cell r="B40" t="str">
            <v>Hope for a Woman's Soul Gift Book HC</v>
          </cell>
          <cell r="C40">
            <v>9.9700000000000006</v>
          </cell>
          <cell r="D40">
            <v>39448</v>
          </cell>
          <cell r="E40">
            <v>39629</v>
          </cell>
          <cell r="F40" t="str">
            <v>Super Saver</v>
          </cell>
          <cell r="G40">
            <v>2008</v>
          </cell>
          <cell r="H40" t="str">
            <v xml:space="preserve">    </v>
          </cell>
          <cell r="I40" t="str">
            <v xml:space="preserve">    </v>
          </cell>
          <cell r="J40" t="str">
            <v xml:space="preserve">    </v>
          </cell>
        </row>
        <row r="41">
          <cell r="A41" t="str">
            <v>9780310813613</v>
          </cell>
          <cell r="B41" t="str">
            <v>Hope for a Woman's Soul Gift Book SC</v>
          </cell>
          <cell r="C41">
            <v>4.97</v>
          </cell>
          <cell r="D41">
            <v>39448</v>
          </cell>
          <cell r="E41">
            <v>39629</v>
          </cell>
          <cell r="F41" t="str">
            <v>Super Saver</v>
          </cell>
          <cell r="G41">
            <v>2008</v>
          </cell>
          <cell r="H41" t="str">
            <v xml:space="preserve">    </v>
          </cell>
          <cell r="I41" t="str">
            <v xml:space="preserve">    </v>
          </cell>
          <cell r="J41" t="str">
            <v xml:space="preserve">    </v>
          </cell>
        </row>
        <row r="42">
          <cell r="A42" t="str">
            <v>9780310276470</v>
          </cell>
          <cell r="B42" t="str">
            <v>In the Steps of Jesus</v>
          </cell>
          <cell r="C42">
            <v>14.97</v>
          </cell>
          <cell r="D42">
            <v>39448</v>
          </cell>
          <cell r="E42">
            <v>39629</v>
          </cell>
          <cell r="F42" t="str">
            <v>Super Saver</v>
          </cell>
          <cell r="G42">
            <v>2008</v>
          </cell>
          <cell r="H42" t="str">
            <v xml:space="preserve">    </v>
          </cell>
          <cell r="I42" t="str">
            <v xml:space="preserve">    </v>
          </cell>
          <cell r="J42" t="str">
            <v xml:space="preserve">    </v>
          </cell>
        </row>
        <row r="43">
          <cell r="A43" t="str">
            <v>9780829729962</v>
          </cell>
          <cell r="B43" t="str">
            <v>Inspiracion Diaria de la NVI (Daily Inspiration from the NIV MM)</v>
          </cell>
          <cell r="C43">
            <v>2.97</v>
          </cell>
          <cell r="D43">
            <v>39448</v>
          </cell>
          <cell r="E43">
            <v>39629</v>
          </cell>
          <cell r="F43" t="str">
            <v>Super Saver</v>
          </cell>
          <cell r="G43">
            <v>2008</v>
          </cell>
          <cell r="H43" t="str">
            <v xml:space="preserve">    </v>
          </cell>
          <cell r="I43" t="str">
            <v xml:space="preserve">    </v>
          </cell>
          <cell r="J43" t="str">
            <v xml:space="preserve">    </v>
          </cell>
        </row>
        <row r="44">
          <cell r="A44" t="str">
            <v>9780310265702</v>
          </cell>
          <cell r="B44" t="str">
            <v>Jamieson, Fausset, and Brown's Commentary on the Whole Bible</v>
          </cell>
          <cell r="C44">
            <v>19.97</v>
          </cell>
          <cell r="D44">
            <v>39448</v>
          </cell>
          <cell r="E44">
            <v>39629</v>
          </cell>
          <cell r="F44" t="str">
            <v>Super Saver</v>
          </cell>
          <cell r="G44">
            <v>2008</v>
          </cell>
          <cell r="H44" t="str">
            <v xml:space="preserve">    </v>
          </cell>
          <cell r="I44" t="str">
            <v xml:space="preserve">    </v>
          </cell>
          <cell r="J44" t="str">
            <v xml:space="preserve">    </v>
          </cell>
        </row>
        <row r="45">
          <cell r="A45" t="str">
            <v>9780310810117</v>
          </cell>
          <cell r="B45" t="str">
            <v>Joy for a Woman's Soul Gift Book DuoTone</v>
          </cell>
          <cell r="C45">
            <v>12.97</v>
          </cell>
          <cell r="D45">
            <v>39448</v>
          </cell>
          <cell r="E45">
            <v>39629</v>
          </cell>
          <cell r="F45" t="str">
            <v>Super Saver</v>
          </cell>
          <cell r="G45">
            <v>2008</v>
          </cell>
          <cell r="H45" t="str">
            <v xml:space="preserve">    </v>
          </cell>
          <cell r="I45" t="str">
            <v xml:space="preserve">    </v>
          </cell>
          <cell r="J45" t="str">
            <v xml:space="preserve">    </v>
          </cell>
        </row>
        <row r="46">
          <cell r="A46" t="str">
            <v>9780310977179</v>
          </cell>
          <cell r="B46" t="str">
            <v>Joy for a Woman's Soul Gift Book HC</v>
          </cell>
          <cell r="C46">
            <v>9.9700000000000006</v>
          </cell>
          <cell r="D46">
            <v>39448</v>
          </cell>
          <cell r="E46">
            <v>39629</v>
          </cell>
          <cell r="F46" t="str">
            <v>Super Saver</v>
          </cell>
          <cell r="G46">
            <v>2008</v>
          </cell>
          <cell r="H46" t="str">
            <v xml:space="preserve">    </v>
          </cell>
          <cell r="I46" t="str">
            <v xml:space="preserve">    </v>
          </cell>
          <cell r="J46" t="str">
            <v xml:space="preserve">    </v>
          </cell>
        </row>
        <row r="47">
          <cell r="A47" t="str">
            <v>9780310812890</v>
          </cell>
          <cell r="B47" t="str">
            <v>Joy for a Woman's Soul Gift Book SC</v>
          </cell>
          <cell r="C47">
            <v>4.97</v>
          </cell>
          <cell r="D47">
            <v>39448</v>
          </cell>
          <cell r="E47">
            <v>39629</v>
          </cell>
          <cell r="F47" t="str">
            <v>Super Saver</v>
          </cell>
          <cell r="G47">
            <v>2008</v>
          </cell>
          <cell r="H47" t="str">
            <v xml:space="preserve">    </v>
          </cell>
          <cell r="I47" t="str">
            <v xml:space="preserve">    </v>
          </cell>
          <cell r="J47" t="str">
            <v xml:space="preserve">    </v>
          </cell>
        </row>
        <row r="48">
          <cell r="A48" t="str">
            <v>9780310704874</v>
          </cell>
          <cell r="B48" t="str">
            <v>KJV Kids' Study Bible Black Imitation</v>
          </cell>
          <cell r="C48">
            <v>22.97</v>
          </cell>
          <cell r="D48">
            <v>39448</v>
          </cell>
          <cell r="E48">
            <v>39629</v>
          </cell>
          <cell r="F48" t="str">
            <v>Super Saver</v>
          </cell>
          <cell r="G48">
            <v>2008</v>
          </cell>
          <cell r="H48" t="str">
            <v xml:space="preserve">    </v>
          </cell>
          <cell r="I48" t="str">
            <v xml:space="preserve">    </v>
          </cell>
          <cell r="J48" t="str">
            <v xml:space="preserve">    </v>
          </cell>
        </row>
        <row r="49">
          <cell r="A49" t="str">
            <v>9780310919094</v>
          </cell>
          <cell r="B49" t="str">
            <v>KJV Kids' Study Bible HC</v>
          </cell>
          <cell r="C49">
            <v>17.97</v>
          </cell>
          <cell r="D49">
            <v>39448</v>
          </cell>
          <cell r="E49">
            <v>39629</v>
          </cell>
          <cell r="F49" t="str">
            <v>Super Saver</v>
          </cell>
          <cell r="G49">
            <v>2008</v>
          </cell>
          <cell r="H49" t="str">
            <v xml:space="preserve">    </v>
          </cell>
          <cell r="I49" t="str">
            <v xml:space="preserve">    </v>
          </cell>
          <cell r="J49" t="str">
            <v xml:space="preserve">    </v>
          </cell>
        </row>
        <row r="50">
          <cell r="A50" t="str">
            <v>9780310704881</v>
          </cell>
          <cell r="B50" t="str">
            <v>KJV Kids' Study Bible Navy Imitation</v>
          </cell>
          <cell r="C50">
            <v>22.97</v>
          </cell>
          <cell r="D50">
            <v>39448</v>
          </cell>
          <cell r="E50">
            <v>39629</v>
          </cell>
          <cell r="F50" t="str">
            <v>Super Saver</v>
          </cell>
          <cell r="G50">
            <v>2008</v>
          </cell>
          <cell r="H50" t="str">
            <v xml:space="preserve">    </v>
          </cell>
          <cell r="I50" t="str">
            <v xml:space="preserve">    </v>
          </cell>
          <cell r="J50" t="str">
            <v xml:space="preserve">    </v>
          </cell>
        </row>
        <row r="51">
          <cell r="A51" t="str">
            <v>9780310819127</v>
          </cell>
          <cell r="B51" t="str">
            <v>Laughter for a Woman's Soul Gift Book DuoTone</v>
          </cell>
          <cell r="C51">
            <v>12.97</v>
          </cell>
          <cell r="D51">
            <v>39448</v>
          </cell>
          <cell r="E51">
            <v>39629</v>
          </cell>
          <cell r="F51" t="str">
            <v>Super Saver</v>
          </cell>
          <cell r="G51">
            <v>2008</v>
          </cell>
          <cell r="H51" t="str">
            <v xml:space="preserve">    </v>
          </cell>
          <cell r="I51" t="str">
            <v xml:space="preserve">    </v>
          </cell>
          <cell r="J51" t="str">
            <v xml:space="preserve">    </v>
          </cell>
        </row>
        <row r="52">
          <cell r="A52" t="str">
            <v>9780310977957</v>
          </cell>
          <cell r="B52" t="str">
            <v>Laughter for a Woman's Soul Gift Book HC</v>
          </cell>
          <cell r="C52">
            <v>9.9700000000000006</v>
          </cell>
          <cell r="D52">
            <v>39448</v>
          </cell>
          <cell r="E52">
            <v>39629</v>
          </cell>
          <cell r="F52" t="str">
            <v>Super Saver</v>
          </cell>
          <cell r="G52">
            <v>2008</v>
          </cell>
          <cell r="H52" t="str">
            <v xml:space="preserve">    </v>
          </cell>
          <cell r="I52" t="str">
            <v xml:space="preserve">    </v>
          </cell>
          <cell r="J52" t="str">
            <v xml:space="preserve">    </v>
          </cell>
        </row>
        <row r="53">
          <cell r="A53" t="str">
            <v>9780310810476</v>
          </cell>
          <cell r="B53" t="str">
            <v>LOVE TALK STARTERS</v>
          </cell>
          <cell r="C53">
            <v>2.97</v>
          </cell>
          <cell r="D53">
            <v>39448</v>
          </cell>
          <cell r="E53">
            <v>39629</v>
          </cell>
          <cell r="F53" t="str">
            <v>Super Saver</v>
          </cell>
          <cell r="G53">
            <v>2008</v>
          </cell>
          <cell r="H53" t="str">
            <v xml:space="preserve">    </v>
          </cell>
          <cell r="I53" t="str">
            <v xml:space="preserve">    </v>
          </cell>
          <cell r="J53" t="str">
            <v xml:space="preserve">    </v>
          </cell>
        </row>
        <row r="54">
          <cell r="A54" t="str">
            <v>9780310260103</v>
          </cell>
          <cell r="B54" t="str">
            <v>Matthew Henry's Commentary</v>
          </cell>
          <cell r="C54">
            <v>19.97</v>
          </cell>
          <cell r="D54">
            <v>39448</v>
          </cell>
          <cell r="E54">
            <v>39629</v>
          </cell>
          <cell r="F54" t="str">
            <v>Super Saver</v>
          </cell>
          <cell r="G54">
            <v>2008</v>
          </cell>
          <cell r="H54" t="str">
            <v xml:space="preserve">    </v>
          </cell>
          <cell r="I54" t="str">
            <v xml:space="preserve">    </v>
          </cell>
          <cell r="J54" t="str">
            <v xml:space="preserve">    </v>
          </cell>
        </row>
        <row r="55">
          <cell r="A55" t="str">
            <v>9780310248781</v>
          </cell>
          <cell r="B55" t="str">
            <v>Mounce's Complete Expository Dictionary of OT and NT Words</v>
          </cell>
          <cell r="C55">
            <v>19.97</v>
          </cell>
          <cell r="D55">
            <v>39448</v>
          </cell>
          <cell r="E55">
            <v>39629</v>
          </cell>
          <cell r="F55" t="str">
            <v>Super Saver</v>
          </cell>
          <cell r="G55">
            <v>2008</v>
          </cell>
          <cell r="H55" t="str">
            <v xml:space="preserve">    </v>
          </cell>
          <cell r="I55" t="str">
            <v xml:space="preserve">    </v>
          </cell>
          <cell r="J55" t="str">
            <v xml:space="preserve">    </v>
          </cell>
        </row>
        <row r="56">
          <cell r="A56" t="str">
            <v>9780310489917</v>
          </cell>
          <cell r="B56" t="str">
            <v>Nave's Compact Topical Bible</v>
          </cell>
          <cell r="C56">
            <v>6.97</v>
          </cell>
          <cell r="D56">
            <v>39448</v>
          </cell>
          <cell r="E56">
            <v>39629</v>
          </cell>
          <cell r="F56" t="str">
            <v>Super Saver</v>
          </cell>
          <cell r="G56">
            <v>2008</v>
          </cell>
          <cell r="H56" t="str">
            <v xml:space="preserve">    </v>
          </cell>
          <cell r="I56" t="str">
            <v xml:space="preserve">    </v>
          </cell>
          <cell r="J56" t="str">
            <v xml:space="preserve">    </v>
          </cell>
        </row>
        <row r="57">
          <cell r="A57" t="str">
            <v>9780310337102</v>
          </cell>
          <cell r="B57" t="str">
            <v>Nave's Topical Bible</v>
          </cell>
          <cell r="C57">
            <v>15.97</v>
          </cell>
          <cell r="D57">
            <v>39448</v>
          </cell>
          <cell r="E57">
            <v>39629</v>
          </cell>
          <cell r="F57" t="str">
            <v>Super Saver</v>
          </cell>
          <cell r="G57">
            <v>2008</v>
          </cell>
          <cell r="H57" t="str">
            <v xml:space="preserve">    </v>
          </cell>
          <cell r="I57" t="str">
            <v xml:space="preserve">    </v>
          </cell>
          <cell r="J57" t="str">
            <v xml:space="preserve">    </v>
          </cell>
        </row>
        <row r="58">
          <cell r="A58" t="str">
            <v>9780310220206</v>
          </cell>
          <cell r="B58" t="str">
            <v>New International Bible Commentary</v>
          </cell>
          <cell r="C58">
            <v>19.97</v>
          </cell>
          <cell r="D58">
            <v>39448</v>
          </cell>
          <cell r="E58">
            <v>39629</v>
          </cell>
          <cell r="F58" t="str">
            <v>Super Saver</v>
          </cell>
          <cell r="G58">
            <v>2008</v>
          </cell>
          <cell r="H58" t="str">
            <v xml:space="preserve">    </v>
          </cell>
          <cell r="I58" t="str">
            <v xml:space="preserve">    </v>
          </cell>
          <cell r="J58" t="str">
            <v xml:space="preserve">    </v>
          </cell>
        </row>
        <row r="59">
          <cell r="A59" t="str">
            <v>9780310229025</v>
          </cell>
          <cell r="B59" t="str">
            <v>New International Bible Concordance</v>
          </cell>
          <cell r="C59">
            <v>16.97</v>
          </cell>
          <cell r="D59">
            <v>39448</v>
          </cell>
          <cell r="E59">
            <v>39629</v>
          </cell>
          <cell r="F59" t="str">
            <v>Super Saver</v>
          </cell>
          <cell r="G59">
            <v>2008</v>
          </cell>
          <cell r="H59" t="str">
            <v xml:space="preserve">    </v>
          </cell>
          <cell r="I59" t="str">
            <v xml:space="preserve">    </v>
          </cell>
          <cell r="J59" t="str">
            <v xml:space="preserve">    </v>
          </cell>
        </row>
        <row r="60">
          <cell r="A60" t="str">
            <v>9780310331902</v>
          </cell>
          <cell r="B60" t="str">
            <v>New International Bible Dictionary</v>
          </cell>
          <cell r="C60">
            <v>19.97</v>
          </cell>
          <cell r="D60">
            <v>39448</v>
          </cell>
          <cell r="E60">
            <v>39629</v>
          </cell>
          <cell r="F60" t="str">
            <v>Super Saver</v>
          </cell>
          <cell r="G60">
            <v>2008</v>
          </cell>
          <cell r="H60" t="str">
            <v xml:space="preserve">    </v>
          </cell>
          <cell r="I60" t="str">
            <v xml:space="preserve">    </v>
          </cell>
          <cell r="J60" t="str">
            <v xml:space="preserve">    </v>
          </cell>
        </row>
        <row r="61">
          <cell r="A61" t="str">
            <v>9780310240075</v>
          </cell>
          <cell r="B61" t="str">
            <v>New International Encyclopedia of Bible Characters</v>
          </cell>
          <cell r="C61">
            <v>16.97</v>
          </cell>
          <cell r="D61">
            <v>39448</v>
          </cell>
          <cell r="E61">
            <v>39629</v>
          </cell>
          <cell r="F61" t="str">
            <v>Super Saver</v>
          </cell>
          <cell r="G61">
            <v>2008</v>
          </cell>
          <cell r="H61" t="str">
            <v xml:space="preserve">    </v>
          </cell>
          <cell r="I61" t="str">
            <v xml:space="preserve">    </v>
          </cell>
          <cell r="J61" t="str">
            <v xml:space="preserve">    </v>
          </cell>
        </row>
        <row r="62">
          <cell r="A62" t="str">
            <v>9780310241461</v>
          </cell>
          <cell r="B62" t="str">
            <v>New International Encyclopedia of Bible Difficulties</v>
          </cell>
          <cell r="C62">
            <v>16.97</v>
          </cell>
          <cell r="D62">
            <v>39448</v>
          </cell>
          <cell r="E62">
            <v>39629</v>
          </cell>
          <cell r="F62" t="str">
            <v>Super Saver</v>
          </cell>
          <cell r="G62">
            <v>2008</v>
          </cell>
          <cell r="H62" t="str">
            <v xml:space="preserve">    </v>
          </cell>
          <cell r="I62" t="str">
            <v xml:space="preserve">    </v>
          </cell>
          <cell r="J62" t="str">
            <v xml:space="preserve">    </v>
          </cell>
        </row>
        <row r="63">
          <cell r="A63" t="str">
            <v>9780310229124</v>
          </cell>
          <cell r="B63" t="str">
            <v>New International Encyclopedia of Bible Words</v>
          </cell>
          <cell r="C63">
            <v>16.97</v>
          </cell>
          <cell r="D63">
            <v>39448</v>
          </cell>
          <cell r="E63">
            <v>39629</v>
          </cell>
          <cell r="F63" t="str">
            <v>Super Saver</v>
          </cell>
          <cell r="G63">
            <v>2008</v>
          </cell>
          <cell r="H63" t="str">
            <v xml:space="preserve">    </v>
          </cell>
          <cell r="I63" t="str">
            <v xml:space="preserve">    </v>
          </cell>
          <cell r="J63" t="str">
            <v xml:space="preserve">    </v>
          </cell>
        </row>
        <row r="64">
          <cell r="A64" t="str">
            <v>9780310920489</v>
          </cell>
          <cell r="B64" t="str">
            <v>NIV Audio Bible Complete Voice Only CD</v>
          </cell>
          <cell r="C64">
            <v>49.97</v>
          </cell>
          <cell r="D64">
            <v>39448</v>
          </cell>
          <cell r="E64">
            <v>39629</v>
          </cell>
          <cell r="F64" t="str">
            <v>Super Saver</v>
          </cell>
          <cell r="G64">
            <v>2008</v>
          </cell>
          <cell r="H64" t="str">
            <v xml:space="preserve">    </v>
          </cell>
          <cell r="I64" t="str">
            <v xml:space="preserve">    </v>
          </cell>
          <cell r="J64" t="str">
            <v xml:space="preserve">    </v>
          </cell>
        </row>
        <row r="65">
          <cell r="A65" t="str">
            <v>9780310228684</v>
          </cell>
          <cell r="B65" t="str">
            <v>NIV Compact Bible Commentary</v>
          </cell>
          <cell r="C65">
            <v>7.97</v>
          </cell>
          <cell r="D65">
            <v>39448</v>
          </cell>
          <cell r="E65">
            <v>39629</v>
          </cell>
          <cell r="F65" t="str">
            <v>Super Saver</v>
          </cell>
          <cell r="G65">
            <v>2008</v>
          </cell>
          <cell r="H65" t="str">
            <v xml:space="preserve">    </v>
          </cell>
          <cell r="I65" t="str">
            <v xml:space="preserve">    </v>
          </cell>
          <cell r="J65" t="str">
            <v xml:space="preserve">    </v>
          </cell>
        </row>
        <row r="66">
          <cell r="A66" t="str">
            <v>9780310228721</v>
          </cell>
          <cell r="B66" t="str">
            <v>NIV Compact Concordance</v>
          </cell>
          <cell r="C66">
            <v>7.97</v>
          </cell>
          <cell r="D66">
            <v>39448</v>
          </cell>
          <cell r="E66">
            <v>39629</v>
          </cell>
          <cell r="F66" t="str">
            <v>Super Saver</v>
          </cell>
          <cell r="G66">
            <v>2008</v>
          </cell>
          <cell r="H66" t="str">
            <v xml:space="preserve">    </v>
          </cell>
          <cell r="I66" t="str">
            <v xml:space="preserve">    </v>
          </cell>
          <cell r="J66" t="str">
            <v xml:space="preserve">    </v>
          </cell>
        </row>
        <row r="67">
          <cell r="A67" t="str">
            <v>9780310228738</v>
          </cell>
          <cell r="B67" t="str">
            <v>NIV Compact Dictionary of the Bible</v>
          </cell>
          <cell r="C67">
            <v>7.97</v>
          </cell>
          <cell r="D67">
            <v>39448</v>
          </cell>
          <cell r="E67">
            <v>39629</v>
          </cell>
          <cell r="F67" t="str">
            <v>Super Saver</v>
          </cell>
          <cell r="G67">
            <v>2008</v>
          </cell>
          <cell r="H67" t="str">
            <v xml:space="preserve">    </v>
          </cell>
          <cell r="I67" t="str">
            <v xml:space="preserve">    </v>
          </cell>
          <cell r="J67" t="str">
            <v xml:space="preserve">    </v>
          </cell>
        </row>
        <row r="68">
          <cell r="A68" t="str">
            <v>9780310228691</v>
          </cell>
          <cell r="B68" t="str">
            <v>NIV Compact Nave's Topical Bible</v>
          </cell>
          <cell r="C68">
            <v>7.97</v>
          </cell>
          <cell r="D68">
            <v>39448</v>
          </cell>
          <cell r="E68">
            <v>39629</v>
          </cell>
          <cell r="F68" t="str">
            <v>Super Saver</v>
          </cell>
          <cell r="G68">
            <v>2008</v>
          </cell>
          <cell r="H68" t="str">
            <v xml:space="preserve">    </v>
          </cell>
          <cell r="I68" t="str">
            <v xml:space="preserve">    </v>
          </cell>
          <cell r="J68" t="str">
            <v xml:space="preserve">    </v>
          </cell>
        </row>
        <row r="69">
          <cell r="A69" t="str">
            <v>9780310920236</v>
          </cell>
          <cell r="B69" t="str">
            <v>NIV The Journey SC</v>
          </cell>
          <cell r="C69">
            <v>9.9700000000000006</v>
          </cell>
          <cell r="D69">
            <v>39448</v>
          </cell>
          <cell r="E69">
            <v>39629</v>
          </cell>
          <cell r="F69" t="str">
            <v>Super Saver</v>
          </cell>
          <cell r="G69">
            <v>2008</v>
          </cell>
          <cell r="H69" t="str">
            <v xml:space="preserve">    </v>
          </cell>
          <cell r="I69" t="str">
            <v xml:space="preserve">    </v>
          </cell>
          <cell r="J69" t="str">
            <v xml:space="preserve">    </v>
          </cell>
        </row>
        <row r="70">
          <cell r="A70" t="str">
            <v>9780310935643</v>
          </cell>
          <cell r="B70" t="str">
            <v>NIV Thinline Black Bonded</v>
          </cell>
          <cell r="C70">
            <v>17.97</v>
          </cell>
          <cell r="D70">
            <v>39448</v>
          </cell>
          <cell r="E70">
            <v>39629</v>
          </cell>
          <cell r="F70" t="str">
            <v>Super Saver</v>
          </cell>
          <cell r="G70">
            <v>2008</v>
          </cell>
          <cell r="H70" t="str">
            <v xml:space="preserve">    </v>
          </cell>
          <cell r="I70" t="str">
            <v xml:space="preserve">    </v>
          </cell>
          <cell r="J70" t="str">
            <v xml:space="preserve">    </v>
          </cell>
        </row>
        <row r="71">
          <cell r="A71" t="str">
            <v>9780310935667</v>
          </cell>
          <cell r="B71" t="str">
            <v>NIV Thinline Burgundy Bonded</v>
          </cell>
          <cell r="C71">
            <v>17.97</v>
          </cell>
          <cell r="D71">
            <v>39448</v>
          </cell>
          <cell r="E71">
            <v>39629</v>
          </cell>
          <cell r="F71" t="str">
            <v>Super Saver</v>
          </cell>
          <cell r="G71">
            <v>2008</v>
          </cell>
          <cell r="H71" t="str">
            <v>X</v>
          </cell>
          <cell r="I71" t="str">
            <v xml:space="preserve">    </v>
          </cell>
          <cell r="J71" t="str">
            <v>X</v>
          </cell>
        </row>
        <row r="72">
          <cell r="A72" t="str">
            <v>9780310935681</v>
          </cell>
          <cell r="B72" t="str">
            <v>NIV Thinline Navy Bonded</v>
          </cell>
          <cell r="C72">
            <v>17.97</v>
          </cell>
          <cell r="D72">
            <v>39448</v>
          </cell>
          <cell r="E72">
            <v>39629</v>
          </cell>
          <cell r="F72" t="str">
            <v>Super Saver</v>
          </cell>
          <cell r="G72">
            <v>2008</v>
          </cell>
          <cell r="H72" t="str">
            <v xml:space="preserve">    </v>
          </cell>
          <cell r="I72" t="str">
            <v xml:space="preserve">    </v>
          </cell>
          <cell r="J72" t="str">
            <v xml:space="preserve">    </v>
          </cell>
        </row>
        <row r="73">
          <cell r="A73" t="str">
            <v>9780310935711</v>
          </cell>
          <cell r="B73" t="str">
            <v>NIV Thinline Tan/Tan DuoTone</v>
          </cell>
          <cell r="C73">
            <v>17.97</v>
          </cell>
          <cell r="D73">
            <v>39448</v>
          </cell>
          <cell r="E73">
            <v>39629</v>
          </cell>
          <cell r="F73" t="str">
            <v>Super Saver</v>
          </cell>
          <cell r="G73">
            <v>2008</v>
          </cell>
          <cell r="H73" t="str">
            <v xml:space="preserve">    </v>
          </cell>
          <cell r="I73" t="str">
            <v xml:space="preserve">    </v>
          </cell>
          <cell r="J73" t="str">
            <v xml:space="preserve">    </v>
          </cell>
        </row>
        <row r="74">
          <cell r="A74" t="str">
            <v>9780310811817</v>
          </cell>
          <cell r="B74" t="str">
            <v>Prayers for a Woman's Soul Gift Book DuoTone</v>
          </cell>
          <cell r="C74">
            <v>12.97</v>
          </cell>
          <cell r="D74">
            <v>39448</v>
          </cell>
          <cell r="E74">
            <v>39629</v>
          </cell>
          <cell r="F74" t="str">
            <v>Super Saver</v>
          </cell>
          <cell r="G74">
            <v>2008</v>
          </cell>
          <cell r="H74" t="str">
            <v xml:space="preserve">    </v>
          </cell>
          <cell r="I74" t="str">
            <v xml:space="preserve">    </v>
          </cell>
          <cell r="J74" t="str">
            <v xml:space="preserve">    </v>
          </cell>
        </row>
        <row r="75">
          <cell r="A75" t="str">
            <v>9780310805960</v>
          </cell>
          <cell r="B75" t="str">
            <v>Prayers for a Woman's Soul Gift Book HC</v>
          </cell>
          <cell r="C75">
            <v>9.9700000000000006</v>
          </cell>
          <cell r="D75">
            <v>39448</v>
          </cell>
          <cell r="E75">
            <v>39629</v>
          </cell>
          <cell r="F75" t="str">
            <v>Super Saver</v>
          </cell>
          <cell r="G75">
            <v>2008</v>
          </cell>
          <cell r="H75" t="str">
            <v xml:space="preserve">    </v>
          </cell>
          <cell r="I75" t="str">
            <v xml:space="preserve">    </v>
          </cell>
          <cell r="J75" t="str">
            <v xml:space="preserve">    </v>
          </cell>
        </row>
        <row r="76">
          <cell r="A76" t="str">
            <v>9780829733501</v>
          </cell>
          <cell r="B76" t="str">
            <v>Promesas Eternas para Ti de la NVI (Promises for You NIV MM)</v>
          </cell>
          <cell r="C76">
            <v>2.97</v>
          </cell>
          <cell r="D76">
            <v>39448</v>
          </cell>
          <cell r="E76">
            <v>39629</v>
          </cell>
          <cell r="F76" t="str">
            <v>Super Saver</v>
          </cell>
          <cell r="G76">
            <v>2008</v>
          </cell>
          <cell r="H76" t="str">
            <v xml:space="preserve">    </v>
          </cell>
          <cell r="I76" t="str">
            <v xml:space="preserve">    </v>
          </cell>
          <cell r="J76" t="str">
            <v xml:space="preserve">    </v>
          </cell>
        </row>
        <row r="77">
          <cell r="A77" t="str">
            <v>9780310982654</v>
          </cell>
          <cell r="B77" t="str">
            <v>Promises for Dads from the NIV MM</v>
          </cell>
          <cell r="C77">
            <v>2.97</v>
          </cell>
          <cell r="D77">
            <v>39448</v>
          </cell>
          <cell r="E77">
            <v>39629</v>
          </cell>
          <cell r="F77" t="str">
            <v>Super Saver</v>
          </cell>
          <cell r="G77">
            <v>2008</v>
          </cell>
          <cell r="H77" t="str">
            <v xml:space="preserve">    </v>
          </cell>
          <cell r="I77" t="str">
            <v xml:space="preserve">    </v>
          </cell>
          <cell r="J77" t="str">
            <v xml:space="preserve">    </v>
          </cell>
        </row>
        <row r="78">
          <cell r="A78" t="str">
            <v>9780310804178</v>
          </cell>
          <cell r="B78" t="str">
            <v>Promises for Graduates from the NIV MM</v>
          </cell>
          <cell r="C78">
            <v>2.97</v>
          </cell>
          <cell r="D78">
            <v>39448</v>
          </cell>
          <cell r="E78">
            <v>39629</v>
          </cell>
          <cell r="F78" t="str">
            <v>Super Saver</v>
          </cell>
          <cell r="G78">
            <v>2008</v>
          </cell>
          <cell r="H78" t="str">
            <v xml:space="preserve">    </v>
          </cell>
          <cell r="I78" t="str">
            <v xml:space="preserve">    </v>
          </cell>
          <cell r="J78" t="str">
            <v xml:space="preserve">    </v>
          </cell>
        </row>
        <row r="79">
          <cell r="A79" t="str">
            <v>9780310810070</v>
          </cell>
          <cell r="B79" t="str">
            <v>Promises for Men from the NIV</v>
          </cell>
          <cell r="C79">
            <v>2.97</v>
          </cell>
          <cell r="D79">
            <v>39448</v>
          </cell>
          <cell r="E79">
            <v>39629</v>
          </cell>
          <cell r="F79" t="str">
            <v>Super Saver</v>
          </cell>
          <cell r="G79">
            <v>2008</v>
          </cell>
          <cell r="H79" t="str">
            <v xml:space="preserve">    </v>
          </cell>
          <cell r="I79" t="str">
            <v xml:space="preserve">    </v>
          </cell>
          <cell r="J79" t="str">
            <v xml:space="preserve">    </v>
          </cell>
        </row>
        <row r="80">
          <cell r="A80" t="str">
            <v>9780310982647</v>
          </cell>
          <cell r="B80" t="str">
            <v>Promises for Moms from the NIV MM</v>
          </cell>
          <cell r="C80">
            <v>2.97</v>
          </cell>
          <cell r="D80">
            <v>39448</v>
          </cell>
          <cell r="E80">
            <v>39629</v>
          </cell>
          <cell r="F80" t="str">
            <v>Super Saver</v>
          </cell>
          <cell r="G80">
            <v>2008</v>
          </cell>
          <cell r="H80" t="str">
            <v xml:space="preserve">    </v>
          </cell>
          <cell r="I80" t="str">
            <v xml:space="preserve">    </v>
          </cell>
          <cell r="J80" t="str">
            <v xml:space="preserve">    </v>
          </cell>
        </row>
        <row r="81">
          <cell r="A81" t="str">
            <v>9780310810087</v>
          </cell>
          <cell r="B81" t="str">
            <v>Promises for Women from the NIV</v>
          </cell>
          <cell r="C81">
            <v>2.97</v>
          </cell>
          <cell r="D81">
            <v>39448</v>
          </cell>
          <cell r="E81">
            <v>39629</v>
          </cell>
          <cell r="F81" t="str">
            <v>Super Saver</v>
          </cell>
          <cell r="G81">
            <v>2008</v>
          </cell>
          <cell r="H81" t="str">
            <v xml:space="preserve">    </v>
          </cell>
          <cell r="I81" t="str">
            <v xml:space="preserve">    </v>
          </cell>
          <cell r="J81" t="str">
            <v xml:space="preserve">    </v>
          </cell>
        </row>
        <row r="82">
          <cell r="A82" t="str">
            <v>9780310810063</v>
          </cell>
          <cell r="B82" t="str">
            <v>Promises for Women of Color from the NIV</v>
          </cell>
          <cell r="C82">
            <v>2.97</v>
          </cell>
          <cell r="D82">
            <v>39448</v>
          </cell>
          <cell r="E82">
            <v>39629</v>
          </cell>
          <cell r="F82" t="str">
            <v>Super Saver</v>
          </cell>
          <cell r="G82">
            <v>2008</v>
          </cell>
          <cell r="H82" t="str">
            <v xml:space="preserve">    </v>
          </cell>
          <cell r="I82" t="str">
            <v xml:space="preserve">    </v>
          </cell>
          <cell r="J82" t="str">
            <v xml:space="preserve">    </v>
          </cell>
        </row>
        <row r="83">
          <cell r="A83" t="str">
            <v>9780310978916</v>
          </cell>
          <cell r="B83" t="str">
            <v>Promises for You from the NIV MM</v>
          </cell>
          <cell r="C83">
            <v>2.97</v>
          </cell>
          <cell r="D83">
            <v>39448</v>
          </cell>
          <cell r="E83">
            <v>39629</v>
          </cell>
          <cell r="F83" t="str">
            <v>Super Saver</v>
          </cell>
          <cell r="G83">
            <v>2008</v>
          </cell>
          <cell r="H83" t="str">
            <v xml:space="preserve">    </v>
          </cell>
          <cell r="I83" t="str">
            <v xml:space="preserve">    </v>
          </cell>
          <cell r="J83" t="str">
            <v xml:space="preserve">    </v>
          </cell>
        </row>
        <row r="84">
          <cell r="A84" t="str">
            <v>9780310811411</v>
          </cell>
          <cell r="B84" t="str">
            <v>Serenity Gift Book SC</v>
          </cell>
          <cell r="C84">
            <v>4.97</v>
          </cell>
          <cell r="D84">
            <v>39448</v>
          </cell>
          <cell r="E84">
            <v>39629</v>
          </cell>
          <cell r="F84" t="str">
            <v>Super Saver</v>
          </cell>
          <cell r="G84">
            <v>2008</v>
          </cell>
          <cell r="H84" t="str">
            <v xml:space="preserve">    </v>
          </cell>
          <cell r="I84" t="str">
            <v xml:space="preserve">    </v>
          </cell>
          <cell r="J84" t="str">
            <v xml:space="preserve">    </v>
          </cell>
        </row>
        <row r="85">
          <cell r="A85" t="str">
            <v>9780310262848</v>
          </cell>
          <cell r="B85" t="str">
            <v>Strongest NASB Exhaustive Concordance</v>
          </cell>
          <cell r="C85">
            <v>24.97</v>
          </cell>
          <cell r="D85">
            <v>39448</v>
          </cell>
          <cell r="E85">
            <v>39629</v>
          </cell>
          <cell r="F85" t="str">
            <v>Super Saver</v>
          </cell>
          <cell r="G85">
            <v>2008</v>
          </cell>
          <cell r="H85" t="str">
            <v xml:space="preserve">    </v>
          </cell>
          <cell r="I85" t="str">
            <v xml:space="preserve">    </v>
          </cell>
          <cell r="J85" t="str">
            <v xml:space="preserve">    </v>
          </cell>
        </row>
        <row r="86">
          <cell r="A86" t="str">
            <v>9780310262855</v>
          </cell>
          <cell r="B86" t="str">
            <v>Strongest NIV Exhaustive Concordance</v>
          </cell>
          <cell r="C86">
            <v>24.97</v>
          </cell>
          <cell r="D86">
            <v>39448</v>
          </cell>
          <cell r="E86">
            <v>39629</v>
          </cell>
          <cell r="F86" t="str">
            <v>Super Saver</v>
          </cell>
          <cell r="G86">
            <v>2008</v>
          </cell>
          <cell r="H86" t="str">
            <v xml:space="preserve">    </v>
          </cell>
          <cell r="I86" t="str">
            <v xml:space="preserve">    </v>
          </cell>
          <cell r="J86" t="str">
            <v xml:space="preserve">    </v>
          </cell>
        </row>
        <row r="87">
          <cell r="A87" t="str">
            <v>9780310233435</v>
          </cell>
          <cell r="B87" t="str">
            <v>Strongest Strong's Exhaustive Concordance of the Bible</v>
          </cell>
          <cell r="C87">
            <v>19.97</v>
          </cell>
          <cell r="D87">
            <v>39448</v>
          </cell>
          <cell r="E87">
            <v>39629</v>
          </cell>
          <cell r="F87" t="str">
            <v>Super Saver</v>
          </cell>
          <cell r="G87">
            <v>2008</v>
          </cell>
          <cell r="H87" t="str">
            <v xml:space="preserve">    </v>
          </cell>
          <cell r="I87" t="str">
            <v xml:space="preserve">    </v>
          </cell>
          <cell r="J87" t="str">
            <v xml:space="preserve">    </v>
          </cell>
        </row>
        <row r="88">
          <cell r="A88" t="str">
            <v>9780310246978</v>
          </cell>
          <cell r="B88" t="str">
            <v>Strongest Strong's Exhaustive Concordance of the Bible L/P</v>
          </cell>
          <cell r="C88">
            <v>29.97</v>
          </cell>
          <cell r="D88">
            <v>39448</v>
          </cell>
          <cell r="E88">
            <v>39629</v>
          </cell>
          <cell r="F88" t="str">
            <v>Super Saver</v>
          </cell>
          <cell r="G88">
            <v>2008</v>
          </cell>
          <cell r="H88" t="str">
            <v xml:space="preserve">    </v>
          </cell>
          <cell r="I88" t="str">
            <v xml:space="preserve">    </v>
          </cell>
          <cell r="J88" t="str">
            <v xml:space="preserve">    </v>
          </cell>
        </row>
        <row r="89">
          <cell r="A89" t="str">
            <v>9780310805557</v>
          </cell>
          <cell r="B89" t="str">
            <v>The Purpose-Driven® Life Deluxe Journal</v>
          </cell>
          <cell r="C89">
            <v>7.97</v>
          </cell>
          <cell r="D89">
            <v>39448</v>
          </cell>
          <cell r="E89">
            <v>39629</v>
          </cell>
          <cell r="F89" t="str">
            <v>Super Saver</v>
          </cell>
          <cell r="G89">
            <v>2008</v>
          </cell>
          <cell r="H89" t="str">
            <v xml:space="preserve">    </v>
          </cell>
          <cell r="I89" t="str">
            <v xml:space="preserve">    </v>
          </cell>
          <cell r="J89" t="str">
            <v xml:space="preserve">    </v>
          </cell>
        </row>
        <row r="90">
          <cell r="A90" t="str">
            <v>9780310601944</v>
          </cell>
          <cell r="B90" t="str">
            <v>The Purpose-Driven® Life Keepsake Edition</v>
          </cell>
          <cell r="C90">
            <v>16.97</v>
          </cell>
          <cell r="D90">
            <v>39448</v>
          </cell>
          <cell r="E90">
            <v>39629</v>
          </cell>
          <cell r="F90" t="str">
            <v>Super Saver</v>
          </cell>
          <cell r="G90">
            <v>2008</v>
          </cell>
          <cell r="H90" t="str">
            <v xml:space="preserve">    </v>
          </cell>
          <cell r="I90" t="str">
            <v xml:space="preserve">    </v>
          </cell>
          <cell r="J90" t="str">
            <v xml:space="preserve">    </v>
          </cell>
        </row>
        <row r="91">
          <cell r="A91" t="str">
            <v>9780310275367</v>
          </cell>
          <cell r="B91" t="str">
            <v>The Purpose-Driven® Life MM 4-Pack</v>
          </cell>
          <cell r="C91">
            <v>19.989999999999998</v>
          </cell>
          <cell r="D91">
            <v>39448</v>
          </cell>
          <cell r="E91">
            <v>39629</v>
          </cell>
          <cell r="F91" t="str">
            <v>Super Saver</v>
          </cell>
          <cell r="G91">
            <v>2008</v>
          </cell>
          <cell r="H91" t="str">
            <v xml:space="preserve">    </v>
          </cell>
          <cell r="I91" t="str">
            <v xml:space="preserve">    </v>
          </cell>
          <cell r="J91" t="str">
            <v xml:space="preserve">    </v>
          </cell>
        </row>
        <row r="92">
          <cell r="A92" t="str">
            <v>9780310247883</v>
          </cell>
          <cell r="B92" t="str">
            <v>The Purpose-Driven® Life Unabridged Audio CD</v>
          </cell>
          <cell r="C92">
            <v>24.97</v>
          </cell>
          <cell r="D92">
            <v>39448</v>
          </cell>
          <cell r="E92">
            <v>39629</v>
          </cell>
          <cell r="F92" t="str">
            <v>Super Saver</v>
          </cell>
          <cell r="G92">
            <v>2008</v>
          </cell>
          <cell r="H92" t="str">
            <v xml:space="preserve">    </v>
          </cell>
          <cell r="I92" t="str">
            <v xml:space="preserve">    </v>
          </cell>
          <cell r="J92" t="str">
            <v xml:space="preserve">    </v>
          </cell>
        </row>
        <row r="93">
          <cell r="A93" t="str">
            <v>9780829737868</v>
          </cell>
          <cell r="B93" t="str">
            <v>Vida Con Proposito Tapa Dura (Purpose-Driven Life HC)</v>
          </cell>
          <cell r="D93">
            <v>39448</v>
          </cell>
          <cell r="E93">
            <v>39629</v>
          </cell>
          <cell r="F93" t="str">
            <v>Super Saver</v>
          </cell>
          <cell r="G93">
            <v>2008</v>
          </cell>
          <cell r="H93" t="str">
            <v xml:space="preserve">    </v>
          </cell>
          <cell r="I93" t="str">
            <v xml:space="preserve">    </v>
          </cell>
          <cell r="J93" t="str">
            <v xml:space="preserve">    </v>
          </cell>
        </row>
        <row r="94">
          <cell r="A94" t="str">
            <v>9780310713692</v>
          </cell>
          <cell r="B94" t="str">
            <v>Z GRAPHIC NOV/HAND MORNINGSTAR BOOK 1</v>
          </cell>
          <cell r="C94">
            <v>1.97</v>
          </cell>
          <cell r="D94">
            <v>39448</v>
          </cell>
          <cell r="E94">
            <v>39629</v>
          </cell>
          <cell r="F94" t="str">
            <v>Super Saver</v>
          </cell>
          <cell r="G94">
            <v>2008</v>
          </cell>
          <cell r="H94" t="str">
            <v xml:space="preserve">    </v>
          </cell>
          <cell r="I94" t="str">
            <v xml:space="preserve">    </v>
          </cell>
          <cell r="J94" t="str">
            <v xml:space="preserve">    </v>
          </cell>
        </row>
        <row r="95">
          <cell r="A95" t="str">
            <v>9780310713531</v>
          </cell>
          <cell r="B95" t="str">
            <v>Z GRAPHIC NOV/KINGDOMS BOOK 1</v>
          </cell>
          <cell r="C95">
            <v>1.97</v>
          </cell>
          <cell r="D95">
            <v>39448</v>
          </cell>
          <cell r="E95">
            <v>39629</v>
          </cell>
          <cell r="F95" t="str">
            <v>Super Saver</v>
          </cell>
          <cell r="G95">
            <v>2008</v>
          </cell>
          <cell r="H95" t="str">
            <v>X</v>
          </cell>
          <cell r="I95" t="str">
            <v xml:space="preserve">    </v>
          </cell>
          <cell r="J95" t="str">
            <v xml:space="preserve">    </v>
          </cell>
        </row>
        <row r="96">
          <cell r="A96" t="str">
            <v>9780310712879</v>
          </cell>
          <cell r="B96" t="str">
            <v>Z GRAPHIC NOV/MANGA BIBLE BOOK 1</v>
          </cell>
          <cell r="C96">
            <v>1.97</v>
          </cell>
          <cell r="D96">
            <v>39448</v>
          </cell>
          <cell r="E96">
            <v>39629</v>
          </cell>
          <cell r="F96" t="str">
            <v>Super Saver</v>
          </cell>
          <cell r="G96">
            <v>2008</v>
          </cell>
          <cell r="H96" t="str">
            <v>X</v>
          </cell>
          <cell r="I96" t="str">
            <v xml:space="preserve">    </v>
          </cell>
          <cell r="J96" t="str">
            <v xml:space="preserve">    </v>
          </cell>
        </row>
        <row r="97">
          <cell r="A97" t="str">
            <v>9780310712794</v>
          </cell>
          <cell r="B97" t="str">
            <v>Z GRAPHIC NOV/SON SAMSON BOOK 1</v>
          </cell>
          <cell r="C97">
            <v>1.97</v>
          </cell>
          <cell r="D97">
            <v>39448</v>
          </cell>
          <cell r="E97">
            <v>39629</v>
          </cell>
          <cell r="F97" t="str">
            <v>Super Saver</v>
          </cell>
          <cell r="G97">
            <v>2008</v>
          </cell>
          <cell r="H97" t="str">
            <v xml:space="preserve">    </v>
          </cell>
          <cell r="I97" t="str">
            <v xml:space="preserve">    </v>
          </cell>
          <cell r="J97" t="str">
            <v xml:space="preserve">    </v>
          </cell>
        </row>
        <row r="98">
          <cell r="A98" t="str">
            <v>9780310713616</v>
          </cell>
          <cell r="B98" t="str">
            <v>Z GRAPHIC NOV/TIMEFLYZ BOOK 1</v>
          </cell>
          <cell r="C98">
            <v>1.97</v>
          </cell>
          <cell r="D98">
            <v>39448</v>
          </cell>
          <cell r="E98">
            <v>39629</v>
          </cell>
          <cell r="F98" t="str">
            <v>Super Saver</v>
          </cell>
          <cell r="G98">
            <v>2008</v>
          </cell>
          <cell r="H98" t="str">
            <v xml:space="preserve">    </v>
          </cell>
          <cell r="I98" t="str">
            <v xml:space="preserve">    </v>
          </cell>
          <cell r="J98" t="str">
            <v xml:space="preserve">    </v>
          </cell>
        </row>
        <row r="99">
          <cell r="A99" t="str">
            <v>9780310713005</v>
          </cell>
          <cell r="B99" t="str">
            <v>Z GRAPHIC NOV/TOMO BOOK 1</v>
          </cell>
          <cell r="C99">
            <v>1.97</v>
          </cell>
          <cell r="D99">
            <v>39448</v>
          </cell>
          <cell r="E99">
            <v>39629</v>
          </cell>
          <cell r="F99" t="str">
            <v>Super Saver</v>
          </cell>
          <cell r="G99">
            <v>2008</v>
          </cell>
          <cell r="H99" t="str">
            <v>X</v>
          </cell>
          <cell r="I99" t="str">
            <v xml:space="preserve">    </v>
          </cell>
          <cell r="J99" t="str">
            <v xml:space="preserve">    </v>
          </cell>
        </row>
        <row r="100">
          <cell r="A100" t="str">
            <v>9780310230953</v>
          </cell>
          <cell r="B100" t="str">
            <v>Zondervan Handbook to the Bible</v>
          </cell>
          <cell r="C100">
            <v>29.97</v>
          </cell>
          <cell r="D100">
            <v>39448</v>
          </cell>
          <cell r="E100">
            <v>39629</v>
          </cell>
          <cell r="F100" t="str">
            <v>Super Saver</v>
          </cell>
          <cell r="G100">
            <v>2008</v>
          </cell>
          <cell r="H100" t="str">
            <v>X</v>
          </cell>
          <cell r="I100" t="str">
            <v xml:space="preserve">    </v>
          </cell>
          <cell r="J100" t="str">
            <v xml:space="preserve">    </v>
          </cell>
        </row>
        <row r="101">
          <cell r="A101" t="str">
            <v>9780310217404</v>
          </cell>
          <cell r="B101" t="str">
            <v>Zondervan Illustrated Bible Backgrounds Commentary Set</v>
          </cell>
          <cell r="C101">
            <v>119.97</v>
          </cell>
          <cell r="D101">
            <v>39448</v>
          </cell>
          <cell r="E101">
            <v>39629</v>
          </cell>
          <cell r="F101" t="str">
            <v>Super Saver</v>
          </cell>
          <cell r="G101">
            <v>2008</v>
          </cell>
          <cell r="H101" t="str">
            <v xml:space="preserve">    </v>
          </cell>
          <cell r="I101" t="str">
            <v xml:space="preserve">    </v>
          </cell>
          <cell r="J101" t="str">
            <v xml:space="preserve">    </v>
          </cell>
        </row>
        <row r="102">
          <cell r="A102" t="str">
            <v>9780310251606</v>
          </cell>
          <cell r="B102" t="str">
            <v>Zondervan NIV Atlas of the Bible</v>
          </cell>
          <cell r="C102">
            <v>29.97</v>
          </cell>
          <cell r="D102">
            <v>39448</v>
          </cell>
          <cell r="E102">
            <v>39629</v>
          </cell>
          <cell r="F102" t="str">
            <v>Super Saver</v>
          </cell>
          <cell r="G102">
            <v>2008</v>
          </cell>
          <cell r="H102" t="str">
            <v xml:space="preserve">    </v>
          </cell>
          <cell r="I102" t="str">
            <v xml:space="preserve">    </v>
          </cell>
          <cell r="J102" t="str">
            <v xml:space="preserve">    </v>
          </cell>
        </row>
        <row r="103">
          <cell r="A103" t="str">
            <v>9780310260400</v>
          </cell>
          <cell r="B103" t="str">
            <v>Zondervan NIV Matthew Henry Commentary</v>
          </cell>
          <cell r="C103">
            <v>22.97</v>
          </cell>
          <cell r="D103">
            <v>39448</v>
          </cell>
          <cell r="E103">
            <v>39629</v>
          </cell>
          <cell r="F103" t="str">
            <v>Super Saver</v>
          </cell>
          <cell r="G103">
            <v>2008</v>
          </cell>
          <cell r="H103" t="str">
            <v xml:space="preserve">    </v>
          </cell>
          <cell r="I103" t="str">
            <v xml:space="preserve">    </v>
          </cell>
          <cell r="J103" t="str">
            <v xml:space="preserve">    </v>
          </cell>
        </row>
        <row r="104">
          <cell r="A104" t="str">
            <v>9780310579502</v>
          </cell>
          <cell r="B104" t="str">
            <v>Zondervan NIV Nave's Topical Bible</v>
          </cell>
          <cell r="C104">
            <v>19.97</v>
          </cell>
          <cell r="D104">
            <v>39448</v>
          </cell>
          <cell r="E104">
            <v>39629</v>
          </cell>
          <cell r="F104" t="str">
            <v>Super Saver</v>
          </cell>
          <cell r="G104">
            <v>2008</v>
          </cell>
          <cell r="H104" t="str">
            <v xml:space="preserve">    </v>
          </cell>
          <cell r="I104" t="str">
            <v xml:space="preserve">    </v>
          </cell>
          <cell r="J104" t="str">
            <v xml:space="preserve">    </v>
          </cell>
        </row>
        <row r="105">
          <cell r="A105" t="str">
            <v>9780310489818</v>
          </cell>
          <cell r="B105" t="str">
            <v>Zondervan's Compact Bible Dictionary</v>
          </cell>
          <cell r="C105">
            <v>6.97</v>
          </cell>
          <cell r="D105">
            <v>39448</v>
          </cell>
          <cell r="E105">
            <v>39629</v>
          </cell>
          <cell r="F105" t="str">
            <v>Super Saver</v>
          </cell>
          <cell r="G105">
            <v>2008</v>
          </cell>
          <cell r="H105" t="str">
            <v xml:space="preserve">    </v>
          </cell>
          <cell r="I105" t="str">
            <v xml:space="preserve">    </v>
          </cell>
          <cell r="J105" t="str">
            <v xml:space="preserve">    </v>
          </cell>
        </row>
        <row r="106">
          <cell r="A106" t="str">
            <v>9780310235606</v>
          </cell>
          <cell r="B106" t="str">
            <v>Zondervan's Pictorial Bible Dictionary</v>
          </cell>
          <cell r="C106">
            <v>15.97</v>
          </cell>
          <cell r="D106">
            <v>39448</v>
          </cell>
          <cell r="E106">
            <v>39629</v>
          </cell>
          <cell r="F106" t="str">
            <v>Super Saver</v>
          </cell>
          <cell r="G106">
            <v>2008</v>
          </cell>
          <cell r="H106" t="str">
            <v xml:space="preserve">    </v>
          </cell>
          <cell r="I106" t="str">
            <v xml:space="preserve">    </v>
          </cell>
          <cell r="J106" t="str">
            <v xml:space="preserve">    </v>
          </cell>
        </row>
        <row r="107">
          <cell r="A107" t="str">
            <v>9780310938446</v>
          </cell>
          <cell r="B107" t="str">
            <v>NIV ARCH STDY BIB EURO CAS/CAR LTD</v>
          </cell>
          <cell r="C107">
            <v>49.99</v>
          </cell>
          <cell r="D107">
            <v>39539</v>
          </cell>
          <cell r="E107">
            <v>39660</v>
          </cell>
          <cell r="F107" t="str">
            <v>NIV 30-day</v>
          </cell>
          <cell r="G107">
            <v>2008</v>
          </cell>
          <cell r="H107" t="str">
            <v xml:space="preserve">    </v>
          </cell>
          <cell r="I107" t="str">
            <v xml:space="preserve">    </v>
          </cell>
          <cell r="J107" t="str">
            <v xml:space="preserve">    </v>
          </cell>
        </row>
        <row r="108">
          <cell r="A108" t="str">
            <v>9780310938873</v>
          </cell>
          <cell r="B108" t="str">
            <v>NIV ARCHAEO STDY BIB PS CHO/TOF DUO</v>
          </cell>
          <cell r="C108">
            <v>39.99</v>
          </cell>
          <cell r="D108">
            <v>39539</v>
          </cell>
          <cell r="E108">
            <v>39660</v>
          </cell>
          <cell r="F108" t="str">
            <v>NIV 30-day</v>
          </cell>
          <cell r="G108">
            <v>2008</v>
          </cell>
          <cell r="H108" t="str">
            <v>X</v>
          </cell>
          <cell r="I108" t="str">
            <v>X</v>
          </cell>
          <cell r="J108" t="str">
            <v xml:space="preserve">    </v>
          </cell>
        </row>
        <row r="109">
          <cell r="A109" t="str">
            <v>9780310926061</v>
          </cell>
          <cell r="B109" t="str">
            <v>NIV ARCHAEOLOGICAL STDY BRG BND</v>
          </cell>
          <cell r="C109">
            <v>49.99</v>
          </cell>
          <cell r="D109">
            <v>39539</v>
          </cell>
          <cell r="E109">
            <v>39660</v>
          </cell>
          <cell r="F109" t="str">
            <v>NIV 30-day</v>
          </cell>
          <cell r="G109">
            <v>2008</v>
          </cell>
          <cell r="H109" t="str">
            <v>X</v>
          </cell>
          <cell r="I109" t="str">
            <v xml:space="preserve">    </v>
          </cell>
          <cell r="J109" t="str">
            <v xml:space="preserve">    </v>
          </cell>
        </row>
        <row r="110">
          <cell r="A110" t="str">
            <v>9780310935384</v>
          </cell>
          <cell r="B110" t="str">
            <v>NIV ARCHAEOLOGICAL STDY EURO MAH/CA</v>
          </cell>
          <cell r="C110">
            <v>54.99</v>
          </cell>
          <cell r="D110">
            <v>39539</v>
          </cell>
          <cell r="E110">
            <v>39660</v>
          </cell>
          <cell r="F110" t="str">
            <v>NIV 30-day</v>
          </cell>
          <cell r="G110">
            <v>2008</v>
          </cell>
          <cell r="H110" t="str">
            <v>X</v>
          </cell>
          <cell r="I110" t="str">
            <v xml:space="preserve">    </v>
          </cell>
          <cell r="J110" t="str">
            <v xml:space="preserve">    </v>
          </cell>
        </row>
        <row r="111">
          <cell r="A111" t="str">
            <v>9780310935377</v>
          </cell>
          <cell r="B111" t="str">
            <v>NIV ARCHAEOLOGICAL STDY EURO SCARLE</v>
          </cell>
          <cell r="C111">
            <v>54.99</v>
          </cell>
          <cell r="D111">
            <v>39539</v>
          </cell>
          <cell r="E111">
            <v>39660</v>
          </cell>
          <cell r="F111" t="str">
            <v>NIV 30-day</v>
          </cell>
          <cell r="G111">
            <v>2008</v>
          </cell>
          <cell r="H111" t="str">
            <v>X</v>
          </cell>
          <cell r="I111" t="str">
            <v xml:space="preserve">    </v>
          </cell>
          <cell r="J111" t="str">
            <v xml:space="preserve">    </v>
          </cell>
        </row>
        <row r="112">
          <cell r="A112" t="str">
            <v>9780310920731</v>
          </cell>
          <cell r="B112" t="str">
            <v>NIV LIFE APP L/P BIB BLK BND IDX</v>
          </cell>
          <cell r="C112">
            <v>59.99</v>
          </cell>
          <cell r="D112">
            <v>39539</v>
          </cell>
          <cell r="E112">
            <v>39660</v>
          </cell>
          <cell r="F112" t="str">
            <v>NIV 30-day</v>
          </cell>
          <cell r="G112">
            <v>2008</v>
          </cell>
          <cell r="H112" t="str">
            <v xml:space="preserve">    </v>
          </cell>
          <cell r="I112" t="str">
            <v xml:space="preserve">    </v>
          </cell>
          <cell r="J112" t="str">
            <v xml:space="preserve">    </v>
          </cell>
        </row>
        <row r="113">
          <cell r="A113" t="str">
            <v>9780310917601</v>
          </cell>
          <cell r="B113" t="str">
            <v>NIV LIFE APP L/P BIB BRG BND IDX</v>
          </cell>
          <cell r="C113">
            <v>59.99</v>
          </cell>
          <cell r="D113">
            <v>39539</v>
          </cell>
          <cell r="E113">
            <v>39660</v>
          </cell>
          <cell r="F113" t="str">
            <v>NIV 30-day</v>
          </cell>
          <cell r="G113">
            <v>2008</v>
          </cell>
          <cell r="H113" t="str">
            <v xml:space="preserve">    </v>
          </cell>
          <cell r="I113" t="str">
            <v xml:space="preserve">    </v>
          </cell>
          <cell r="J113" t="str">
            <v xml:space="preserve">    </v>
          </cell>
        </row>
        <row r="114">
          <cell r="A114" t="str">
            <v>9780310933953</v>
          </cell>
          <cell r="B114" t="str">
            <v>NIV LIFE APP STDY BIB TAN/ALL EURO</v>
          </cell>
          <cell r="C114">
            <v>44.99</v>
          </cell>
          <cell r="D114">
            <v>39539</v>
          </cell>
          <cell r="E114">
            <v>39660</v>
          </cell>
          <cell r="F114" t="str">
            <v>NIV 30-day</v>
          </cell>
          <cell r="G114">
            <v>2008</v>
          </cell>
          <cell r="H114" t="str">
            <v>X</v>
          </cell>
          <cell r="I114" t="str">
            <v xml:space="preserve">    </v>
          </cell>
          <cell r="J114" t="str">
            <v xml:space="preserve">    </v>
          </cell>
        </row>
        <row r="115">
          <cell r="A115" t="str">
            <v>9780310938439</v>
          </cell>
          <cell r="B115" t="str">
            <v>NIV LIFE APP STDY EURO DES/MAH LTD</v>
          </cell>
          <cell r="C115">
            <v>39.99</v>
          </cell>
          <cell r="D115">
            <v>39539</v>
          </cell>
          <cell r="E115">
            <v>39660</v>
          </cell>
          <cell r="F115" t="str">
            <v>NIV 30-day</v>
          </cell>
          <cell r="G115">
            <v>2008</v>
          </cell>
          <cell r="H115" t="str">
            <v xml:space="preserve">    </v>
          </cell>
          <cell r="I115" t="str">
            <v xml:space="preserve">    </v>
          </cell>
          <cell r="J115" t="str">
            <v xml:space="preserve">    </v>
          </cell>
        </row>
        <row r="116">
          <cell r="A116" t="str">
            <v>9780310933939</v>
          </cell>
          <cell r="B116" t="str">
            <v>NIV LIFE APP STUDY BIB BLK BND</v>
          </cell>
          <cell r="C116">
            <v>39.99</v>
          </cell>
          <cell r="D116">
            <v>39539</v>
          </cell>
          <cell r="E116">
            <v>39660</v>
          </cell>
          <cell r="F116" t="str">
            <v>NIV 30-day</v>
          </cell>
          <cell r="G116">
            <v>2008</v>
          </cell>
          <cell r="H116" t="str">
            <v xml:space="preserve">    </v>
          </cell>
          <cell r="I116" t="str">
            <v xml:space="preserve">    </v>
          </cell>
          <cell r="J116" t="str">
            <v>X</v>
          </cell>
        </row>
        <row r="117">
          <cell r="A117" t="str">
            <v>9780310933922</v>
          </cell>
          <cell r="B117" t="str">
            <v>NIV LIFE APP STUDY BIB BLK T/G</v>
          </cell>
          <cell r="C117">
            <v>49.99</v>
          </cell>
          <cell r="D117">
            <v>39539</v>
          </cell>
          <cell r="E117">
            <v>39660</v>
          </cell>
          <cell r="F117" t="str">
            <v>NIV 30-day</v>
          </cell>
          <cell r="G117">
            <v>2008</v>
          </cell>
          <cell r="H117" t="str">
            <v xml:space="preserve">    </v>
          </cell>
          <cell r="I117" t="str">
            <v xml:space="preserve">    </v>
          </cell>
          <cell r="J117" t="str">
            <v xml:space="preserve">    </v>
          </cell>
        </row>
        <row r="118">
          <cell r="A118" t="str">
            <v>9780310933946</v>
          </cell>
          <cell r="B118" t="str">
            <v>NIV LIFE APP STUDY BIB BLK/BLK EURO</v>
          </cell>
          <cell r="C118">
            <v>44.99</v>
          </cell>
          <cell r="D118">
            <v>39539</v>
          </cell>
          <cell r="E118">
            <v>39660</v>
          </cell>
          <cell r="F118" t="str">
            <v>NIV 30-day</v>
          </cell>
          <cell r="G118">
            <v>2008</v>
          </cell>
          <cell r="H118" t="str">
            <v>X</v>
          </cell>
          <cell r="I118" t="str">
            <v xml:space="preserve">    </v>
          </cell>
          <cell r="J118" t="str">
            <v xml:space="preserve">    </v>
          </cell>
        </row>
        <row r="119">
          <cell r="A119" t="str">
            <v>9780310933908</v>
          </cell>
          <cell r="B119" t="str">
            <v>NIV LIFE APP STUDY BIB BRG BND</v>
          </cell>
          <cell r="C119">
            <v>39.99</v>
          </cell>
          <cell r="D119">
            <v>39539</v>
          </cell>
          <cell r="E119">
            <v>39660</v>
          </cell>
          <cell r="F119" t="str">
            <v>NIV 30-day</v>
          </cell>
          <cell r="G119">
            <v>2008</v>
          </cell>
          <cell r="H119" t="str">
            <v xml:space="preserve">    </v>
          </cell>
          <cell r="I119" t="str">
            <v xml:space="preserve">    </v>
          </cell>
          <cell r="J119" t="str">
            <v>X</v>
          </cell>
        </row>
        <row r="120">
          <cell r="A120" t="str">
            <v>9780310933915</v>
          </cell>
          <cell r="B120" t="str">
            <v>NIV LIFE APP STUDY BIB BRG T/G</v>
          </cell>
          <cell r="C120">
            <v>49.99</v>
          </cell>
          <cell r="D120">
            <v>39539</v>
          </cell>
          <cell r="E120">
            <v>39660</v>
          </cell>
          <cell r="F120" t="str">
            <v>NIV 30-day</v>
          </cell>
          <cell r="G120">
            <v>2008</v>
          </cell>
          <cell r="H120" t="str">
            <v xml:space="preserve">    </v>
          </cell>
          <cell r="I120" t="str">
            <v xml:space="preserve">    </v>
          </cell>
          <cell r="J120" t="str">
            <v xml:space="preserve">    </v>
          </cell>
        </row>
        <row r="121">
          <cell r="A121" t="str">
            <v>9780310933960</v>
          </cell>
          <cell r="B121" t="str">
            <v>NIV LIFE APP STUDY BIB NAV BND</v>
          </cell>
          <cell r="C121">
            <v>39.99</v>
          </cell>
          <cell r="D121">
            <v>39539</v>
          </cell>
          <cell r="E121">
            <v>39660</v>
          </cell>
          <cell r="F121" t="str">
            <v>NIV 30-day</v>
          </cell>
          <cell r="G121">
            <v>2008</v>
          </cell>
          <cell r="H121" t="str">
            <v xml:space="preserve">    </v>
          </cell>
          <cell r="I121" t="str">
            <v xml:space="preserve">    </v>
          </cell>
          <cell r="J121" t="str">
            <v xml:space="preserve">    </v>
          </cell>
        </row>
        <row r="122">
          <cell r="A122" t="str">
            <v>9780310928065</v>
          </cell>
          <cell r="B122" t="str">
            <v>NIV QUEST STUDY BIB REV BLK BND</v>
          </cell>
          <cell r="C122">
            <v>29.99</v>
          </cell>
          <cell r="D122">
            <v>39539</v>
          </cell>
          <cell r="E122">
            <v>39660</v>
          </cell>
          <cell r="F122" t="str">
            <v>NIV 30-day</v>
          </cell>
          <cell r="G122">
            <v>2008</v>
          </cell>
          <cell r="H122" t="str">
            <v>X</v>
          </cell>
          <cell r="I122" t="str">
            <v xml:space="preserve">    </v>
          </cell>
          <cell r="J122" t="str">
            <v xml:space="preserve">    </v>
          </cell>
        </row>
        <row r="123">
          <cell r="A123" t="str">
            <v>9780310928058</v>
          </cell>
          <cell r="B123" t="str">
            <v>NIV QUEST STUDY BIB REV BRG BND</v>
          </cell>
          <cell r="C123">
            <v>29.99</v>
          </cell>
          <cell r="D123">
            <v>39539</v>
          </cell>
          <cell r="E123">
            <v>39660</v>
          </cell>
          <cell r="F123" t="str">
            <v>NIV 30-day</v>
          </cell>
          <cell r="G123">
            <v>2008</v>
          </cell>
          <cell r="H123" t="str">
            <v>X</v>
          </cell>
          <cell r="I123" t="str">
            <v xml:space="preserve">    </v>
          </cell>
          <cell r="J123" t="str">
            <v xml:space="preserve">    </v>
          </cell>
        </row>
        <row r="124">
          <cell r="A124" t="str">
            <v>9780310928072</v>
          </cell>
          <cell r="B124" t="str">
            <v>NIV QUEST STUDY BIB REV NAV BND</v>
          </cell>
          <cell r="C124">
            <v>29.99</v>
          </cell>
          <cell r="D124">
            <v>39539</v>
          </cell>
          <cell r="E124">
            <v>39660</v>
          </cell>
          <cell r="F124" t="str">
            <v>NIV 30-day</v>
          </cell>
          <cell r="G124">
            <v>2008</v>
          </cell>
          <cell r="H124" t="str">
            <v>X</v>
          </cell>
          <cell r="I124" t="str">
            <v xml:space="preserve">    </v>
          </cell>
          <cell r="J124" t="str">
            <v xml:space="preserve">    </v>
          </cell>
        </row>
        <row r="125">
          <cell r="A125" t="str">
            <v>9780310938422</v>
          </cell>
          <cell r="B125" t="str">
            <v>ZOND NIV STDY BIB EURO TAU/BLK LTD</v>
          </cell>
          <cell r="C125">
            <v>39.99</v>
          </cell>
          <cell r="D125">
            <v>39539</v>
          </cell>
          <cell r="E125">
            <v>39660</v>
          </cell>
          <cell r="F125" t="str">
            <v>NIV 30-day</v>
          </cell>
          <cell r="G125">
            <v>2008</v>
          </cell>
          <cell r="H125" t="str">
            <v xml:space="preserve">    </v>
          </cell>
          <cell r="I125" t="str">
            <v xml:space="preserve">    </v>
          </cell>
          <cell r="J125" t="str">
            <v xml:space="preserve">    </v>
          </cell>
        </row>
        <row r="126">
          <cell r="A126" t="str">
            <v>9780310929574</v>
          </cell>
          <cell r="B126" t="str">
            <v>ZOND NIV STUDY BIB BLK BND</v>
          </cell>
          <cell r="C126">
            <v>39.99</v>
          </cell>
          <cell r="D126">
            <v>39539</v>
          </cell>
          <cell r="E126">
            <v>39660</v>
          </cell>
          <cell r="F126" t="str">
            <v>NIV 30-day</v>
          </cell>
          <cell r="G126">
            <v>2008</v>
          </cell>
          <cell r="H126" t="str">
            <v xml:space="preserve">    </v>
          </cell>
          <cell r="I126" t="str">
            <v xml:space="preserve">    </v>
          </cell>
          <cell r="J126" t="str">
            <v xml:space="preserve">    </v>
          </cell>
        </row>
        <row r="127">
          <cell r="A127" t="str">
            <v>9780310929567</v>
          </cell>
          <cell r="B127" t="str">
            <v>ZOND NIV STUDY BIB BRG BND</v>
          </cell>
          <cell r="C127">
            <v>39.99</v>
          </cell>
          <cell r="D127">
            <v>39539</v>
          </cell>
          <cell r="E127">
            <v>39660</v>
          </cell>
          <cell r="F127" t="str">
            <v>NIV 30-day</v>
          </cell>
          <cell r="G127">
            <v>2008</v>
          </cell>
          <cell r="H127" t="str">
            <v xml:space="preserve">    </v>
          </cell>
          <cell r="I127" t="str">
            <v xml:space="preserve">    </v>
          </cell>
          <cell r="J127" t="str">
            <v xml:space="preserve">    </v>
          </cell>
        </row>
        <row r="128">
          <cell r="A128" t="str">
            <v>9780310919988</v>
          </cell>
          <cell r="B128" t="str">
            <v>ZOND NIV STUDY BIB BRT TN/ALL EURO</v>
          </cell>
          <cell r="C128">
            <v>44.99</v>
          </cell>
          <cell r="D128">
            <v>39539</v>
          </cell>
          <cell r="E128">
            <v>39660</v>
          </cell>
          <cell r="F128" t="str">
            <v>NIV 30-day</v>
          </cell>
          <cell r="G128">
            <v>2008</v>
          </cell>
          <cell r="H128" t="str">
            <v>X</v>
          </cell>
          <cell r="I128" t="str">
            <v xml:space="preserve">    </v>
          </cell>
          <cell r="J128" t="str">
            <v xml:space="preserve">    </v>
          </cell>
        </row>
        <row r="129">
          <cell r="A129" t="str">
            <v>9780310929581</v>
          </cell>
          <cell r="B129" t="str">
            <v>ZOND NIV STUDY BIB NAV BND</v>
          </cell>
          <cell r="C129">
            <v>39.99</v>
          </cell>
          <cell r="D129">
            <v>39539</v>
          </cell>
          <cell r="E129">
            <v>39660</v>
          </cell>
          <cell r="F129" t="str">
            <v>NIV 30-day</v>
          </cell>
          <cell r="G129">
            <v>2008</v>
          </cell>
          <cell r="H129" t="str">
            <v xml:space="preserve">    </v>
          </cell>
          <cell r="I129" t="str">
            <v xml:space="preserve">    </v>
          </cell>
          <cell r="J129" t="str">
            <v xml:space="preserve">    </v>
          </cell>
        </row>
        <row r="130">
          <cell r="A130" t="str">
            <v>9780310923084</v>
          </cell>
          <cell r="B130" t="str">
            <v>ZOND NIV STUDY BIB P/S BRG BND</v>
          </cell>
          <cell r="C130">
            <v>29.99</v>
          </cell>
          <cell r="D130">
            <v>39539</v>
          </cell>
          <cell r="E130">
            <v>39660</v>
          </cell>
          <cell r="F130" t="str">
            <v>NIV 30-day</v>
          </cell>
          <cell r="G130">
            <v>2008</v>
          </cell>
          <cell r="H130" t="str">
            <v xml:space="preserve">    </v>
          </cell>
          <cell r="I130" t="str">
            <v xml:space="preserve">    </v>
          </cell>
          <cell r="J130" t="str">
            <v xml:space="preserve">    </v>
          </cell>
        </row>
        <row r="131">
          <cell r="A131" t="str">
            <v>9780310919995</v>
          </cell>
          <cell r="B131" t="str">
            <v>ZOND NIV STUDY TAU/MAH EUR</v>
          </cell>
          <cell r="C131">
            <v>44.99</v>
          </cell>
          <cell r="D131">
            <v>39539</v>
          </cell>
          <cell r="E131">
            <v>39660</v>
          </cell>
          <cell r="F131" t="str">
            <v>NIV 30-day</v>
          </cell>
          <cell r="G131">
            <v>2008</v>
          </cell>
          <cell r="H131" t="str">
            <v>X</v>
          </cell>
          <cell r="I131" t="str">
            <v xml:space="preserve">    </v>
          </cell>
          <cell r="J131" t="str">
            <v xml:space="preserve">    </v>
          </cell>
        </row>
        <row r="132">
          <cell r="A132" t="str">
            <v>9780310273608</v>
          </cell>
          <cell r="B132" t="str">
            <v>COLD TANGERINES</v>
          </cell>
          <cell r="C132">
            <v>12.97</v>
          </cell>
          <cell r="D132">
            <v>39549</v>
          </cell>
          <cell r="E132">
            <v>39626</v>
          </cell>
          <cell r="F132" t="str">
            <v>Graduation</v>
          </cell>
          <cell r="G132">
            <v>2008</v>
          </cell>
          <cell r="H132" t="str">
            <v xml:space="preserve">    </v>
          </cell>
          <cell r="I132" t="str">
            <v xml:space="preserve">    </v>
          </cell>
          <cell r="J132" t="str">
            <v xml:space="preserve">    </v>
          </cell>
        </row>
        <row r="133">
          <cell r="A133" t="str">
            <v>9780310266303</v>
          </cell>
          <cell r="B133" t="str">
            <v>IRRESISTIBLE REVOLUTION</v>
          </cell>
          <cell r="C133">
            <v>9.9700000000000006</v>
          </cell>
          <cell r="D133">
            <v>39549</v>
          </cell>
          <cell r="E133">
            <v>39626</v>
          </cell>
          <cell r="F133" t="str">
            <v>Graduation</v>
          </cell>
          <cell r="G133">
            <v>2008</v>
          </cell>
          <cell r="H133" t="str">
            <v xml:space="preserve">    </v>
          </cell>
          <cell r="I133" t="str">
            <v xml:space="preserve">    </v>
          </cell>
          <cell r="J133" t="str">
            <v xml:space="preserve">    </v>
          </cell>
        </row>
        <row r="134">
          <cell r="A134" t="str">
            <v>9780310938873</v>
          </cell>
          <cell r="B134" t="str">
            <v>NIV ARCHAEO STDY BIB PS CHO/TOF DUO</v>
          </cell>
          <cell r="C134">
            <v>54.97</v>
          </cell>
          <cell r="D134">
            <v>39549</v>
          </cell>
          <cell r="E134">
            <v>39626</v>
          </cell>
          <cell r="F134" t="str">
            <v>Graduation</v>
          </cell>
          <cell r="G134">
            <v>2008</v>
          </cell>
          <cell r="H134" t="str">
            <v>X</v>
          </cell>
          <cell r="I134" t="str">
            <v>X</v>
          </cell>
          <cell r="J134" t="str">
            <v xml:space="preserve">    </v>
          </cell>
        </row>
        <row r="135">
          <cell r="A135" t="str">
            <v>9780310933939</v>
          </cell>
          <cell r="B135" t="str">
            <v>NIV LIFE APP STUDY BIB BLK BND (min 3 per color)</v>
          </cell>
          <cell r="C135">
            <v>44.97</v>
          </cell>
          <cell r="D135">
            <v>39549</v>
          </cell>
          <cell r="E135">
            <v>39626</v>
          </cell>
          <cell r="F135" t="str">
            <v>Graduation</v>
          </cell>
          <cell r="G135">
            <v>2008</v>
          </cell>
          <cell r="H135" t="str">
            <v xml:space="preserve">    </v>
          </cell>
          <cell r="I135" t="str">
            <v xml:space="preserve">    </v>
          </cell>
          <cell r="J135" t="str">
            <v>X</v>
          </cell>
        </row>
        <row r="136">
          <cell r="A136" t="str">
            <v>9780310933908</v>
          </cell>
          <cell r="B136" t="str">
            <v>NIV LIFE APP STUDY BIB BRG BND (min 3 per color)</v>
          </cell>
          <cell r="C136">
            <v>44.97</v>
          </cell>
          <cell r="D136">
            <v>39549</v>
          </cell>
          <cell r="E136">
            <v>39626</v>
          </cell>
          <cell r="F136" t="str">
            <v>Graduation</v>
          </cell>
          <cell r="G136">
            <v>2008</v>
          </cell>
          <cell r="H136" t="str">
            <v xml:space="preserve">    </v>
          </cell>
          <cell r="I136" t="str">
            <v xml:space="preserve">    </v>
          </cell>
          <cell r="J136" t="str">
            <v>X</v>
          </cell>
        </row>
        <row r="137">
          <cell r="A137" t="str">
            <v>9780310927365</v>
          </cell>
          <cell r="B137" t="str">
            <v>NIV QUEST STUDY BIB BLU/BLU DUO (min 3 per color)</v>
          </cell>
          <cell r="C137">
            <v>29.97</v>
          </cell>
          <cell r="D137">
            <v>39549</v>
          </cell>
          <cell r="E137">
            <v>39626</v>
          </cell>
          <cell r="F137" t="str">
            <v>Graduation</v>
          </cell>
          <cell r="G137">
            <v>2008</v>
          </cell>
          <cell r="H137" t="str">
            <v>X</v>
          </cell>
          <cell r="I137" t="str">
            <v xml:space="preserve">    </v>
          </cell>
          <cell r="J137" t="str">
            <v xml:space="preserve">    </v>
          </cell>
        </row>
        <row r="138">
          <cell r="A138" t="str">
            <v>9780310927358</v>
          </cell>
          <cell r="B138" t="str">
            <v>NIV QUEST STUDY BIB BRG/TAN DUO (min 3 per color)</v>
          </cell>
          <cell r="C138">
            <v>29.97</v>
          </cell>
          <cell r="D138">
            <v>39549</v>
          </cell>
          <cell r="E138">
            <v>39626</v>
          </cell>
          <cell r="F138" t="str">
            <v>Graduation</v>
          </cell>
          <cell r="G138">
            <v>2008</v>
          </cell>
          <cell r="H138" t="str">
            <v xml:space="preserve">    </v>
          </cell>
          <cell r="I138" t="str">
            <v xml:space="preserve">    </v>
          </cell>
          <cell r="J138" t="str">
            <v xml:space="preserve">    </v>
          </cell>
        </row>
        <row r="139">
          <cell r="A139" t="str">
            <v>9780310927211</v>
          </cell>
          <cell r="B139" t="str">
            <v>NIV STUDENT BIB REV CMP HC</v>
          </cell>
          <cell r="C139">
            <v>17.97</v>
          </cell>
          <cell r="D139">
            <v>39549</v>
          </cell>
          <cell r="E139">
            <v>39626</v>
          </cell>
          <cell r="F139" t="str">
            <v>Graduation</v>
          </cell>
          <cell r="G139">
            <v>2008</v>
          </cell>
          <cell r="H139" t="str">
            <v xml:space="preserve">    </v>
          </cell>
          <cell r="I139" t="str">
            <v xml:space="preserve">    </v>
          </cell>
          <cell r="J139" t="str">
            <v xml:space="preserve">    </v>
          </cell>
        </row>
        <row r="140">
          <cell r="A140" t="str">
            <v>9780310937159</v>
          </cell>
          <cell r="B140" t="str">
            <v>NIV/MESSAGE PAR BIB P/S TAN/BLU DUO</v>
          </cell>
          <cell r="C140">
            <v>39.97</v>
          </cell>
          <cell r="D140">
            <v>39549</v>
          </cell>
          <cell r="E140">
            <v>39626</v>
          </cell>
          <cell r="F140" t="str">
            <v>Graduation</v>
          </cell>
          <cell r="G140">
            <v>2008</v>
          </cell>
          <cell r="H140" t="str">
            <v>X</v>
          </cell>
          <cell r="I140" t="str">
            <v>X</v>
          </cell>
          <cell r="J140" t="str">
            <v xml:space="preserve">    </v>
          </cell>
        </row>
        <row r="141">
          <cell r="A141" t="str">
            <v>9780310265276</v>
          </cell>
          <cell r="B141" t="str">
            <v>NOOMA/DUST 008/ROB BELL DVD</v>
          </cell>
          <cell r="C141">
            <v>9.9700000000000006</v>
          </cell>
          <cell r="D141">
            <v>39549</v>
          </cell>
          <cell r="E141">
            <v>39626</v>
          </cell>
          <cell r="F141" t="str">
            <v>Graduation</v>
          </cell>
          <cell r="G141">
            <v>2008</v>
          </cell>
          <cell r="H141" t="str">
            <v xml:space="preserve">    </v>
          </cell>
          <cell r="I141" t="str">
            <v xml:space="preserve">    </v>
          </cell>
          <cell r="J141" t="str">
            <v xml:space="preserve">    </v>
          </cell>
        </row>
        <row r="142">
          <cell r="A142" t="str">
            <v>9780310265146</v>
          </cell>
          <cell r="B142" t="str">
            <v>NOOMA/FLAME 002/ROB BELL DVD</v>
          </cell>
          <cell r="C142">
            <v>9.9700000000000006</v>
          </cell>
          <cell r="D142">
            <v>39549</v>
          </cell>
          <cell r="E142">
            <v>39626</v>
          </cell>
          <cell r="F142" t="str">
            <v>Graduation</v>
          </cell>
          <cell r="G142">
            <v>2008</v>
          </cell>
          <cell r="H142" t="str">
            <v xml:space="preserve">    </v>
          </cell>
          <cell r="I142" t="str">
            <v xml:space="preserve">    </v>
          </cell>
          <cell r="J142" t="str">
            <v xml:space="preserve">    </v>
          </cell>
        </row>
        <row r="143">
          <cell r="A143" t="str">
            <v>9780310265252</v>
          </cell>
          <cell r="B143" t="str">
            <v>NOOMA/LUGGAGE 007/ROB BELL DVD</v>
          </cell>
          <cell r="C143">
            <v>9.9700000000000006</v>
          </cell>
          <cell r="D143">
            <v>39549</v>
          </cell>
          <cell r="E143">
            <v>39626</v>
          </cell>
          <cell r="F143" t="str">
            <v>Graduation</v>
          </cell>
          <cell r="G143">
            <v>2008</v>
          </cell>
          <cell r="H143" t="str">
            <v xml:space="preserve">    </v>
          </cell>
          <cell r="I143" t="str">
            <v xml:space="preserve">    </v>
          </cell>
          <cell r="J143" t="str">
            <v xml:space="preserve">    </v>
          </cell>
        </row>
        <row r="144">
          <cell r="A144" t="str">
            <v>9780310269403</v>
          </cell>
          <cell r="B144" t="str">
            <v>NOOMA/NAME 018 ROB BELL DVD</v>
          </cell>
          <cell r="C144">
            <v>9.9700000000000006</v>
          </cell>
          <cell r="D144">
            <v>39549</v>
          </cell>
          <cell r="E144">
            <v>39626</v>
          </cell>
          <cell r="F144" t="str">
            <v>Graduation</v>
          </cell>
          <cell r="G144">
            <v>2008</v>
          </cell>
          <cell r="H144" t="str">
            <v>X</v>
          </cell>
          <cell r="I144" t="str">
            <v>X</v>
          </cell>
          <cell r="J144" t="str">
            <v xml:space="preserve">    </v>
          </cell>
        </row>
        <row r="145">
          <cell r="A145" t="str">
            <v>9780310269380</v>
          </cell>
          <cell r="B145" t="str">
            <v>NOOMA/TODAY 017 DVD</v>
          </cell>
          <cell r="C145">
            <v>9.9700000000000006</v>
          </cell>
          <cell r="D145">
            <v>39549</v>
          </cell>
          <cell r="E145">
            <v>39626</v>
          </cell>
          <cell r="F145" t="str">
            <v>Graduation</v>
          </cell>
          <cell r="G145">
            <v>2008</v>
          </cell>
          <cell r="H145" t="str">
            <v xml:space="preserve">    </v>
          </cell>
          <cell r="I145" t="str">
            <v xml:space="preserve">    </v>
          </cell>
          <cell r="J145" t="str">
            <v xml:space="preserve">    </v>
          </cell>
        </row>
        <row r="146">
          <cell r="A146" t="str">
            <v>9780310272441</v>
          </cell>
          <cell r="B146" t="str">
            <v>ORGANIC GOD</v>
          </cell>
          <cell r="C146">
            <v>12.97</v>
          </cell>
          <cell r="D146">
            <v>39549</v>
          </cell>
          <cell r="E146">
            <v>39626</v>
          </cell>
          <cell r="F146" t="str">
            <v>Graduation</v>
          </cell>
          <cell r="G146">
            <v>2008</v>
          </cell>
          <cell r="H146" t="str">
            <v xml:space="preserve">    </v>
          </cell>
          <cell r="I146" t="str">
            <v xml:space="preserve">    </v>
          </cell>
          <cell r="J146" t="str">
            <v xml:space="preserve">    </v>
          </cell>
        </row>
        <row r="147">
          <cell r="A147" t="str">
            <v>9780310806479</v>
          </cell>
          <cell r="B147" t="str">
            <v>PURPOSE DRIVEN LIFE GRAD GIFT BOOK</v>
          </cell>
          <cell r="C147">
            <v>7.97</v>
          </cell>
          <cell r="D147">
            <v>39549</v>
          </cell>
          <cell r="E147">
            <v>39626</v>
          </cell>
          <cell r="F147" t="str">
            <v>Graduation</v>
          </cell>
          <cell r="G147">
            <v>2008</v>
          </cell>
          <cell r="H147" t="str">
            <v>X</v>
          </cell>
          <cell r="I147" t="str">
            <v xml:space="preserve">    </v>
          </cell>
          <cell r="J147" t="str">
            <v xml:space="preserve">    </v>
          </cell>
        </row>
        <row r="148">
          <cell r="A148" t="str">
            <v>9780310272434</v>
          </cell>
          <cell r="B148" t="str">
            <v>RUBY SLIPPERS HC</v>
          </cell>
          <cell r="C148">
            <v>12.97</v>
          </cell>
          <cell r="D148">
            <v>39549</v>
          </cell>
          <cell r="E148">
            <v>39626</v>
          </cell>
          <cell r="F148" t="str">
            <v>Graduation</v>
          </cell>
          <cell r="G148">
            <v>2008</v>
          </cell>
          <cell r="H148" t="str">
            <v xml:space="preserve">    </v>
          </cell>
          <cell r="I148" t="str">
            <v xml:space="preserve">    </v>
          </cell>
          <cell r="J148" t="str">
            <v xml:space="preserve">    </v>
          </cell>
        </row>
        <row r="149">
          <cell r="A149" t="str">
            <v>9780310263463</v>
          </cell>
          <cell r="B149" t="str">
            <v>SEX GOD HC</v>
          </cell>
          <cell r="C149">
            <v>14.97</v>
          </cell>
          <cell r="D149">
            <v>39549</v>
          </cell>
          <cell r="E149">
            <v>39626</v>
          </cell>
          <cell r="F149" t="str">
            <v>Graduation</v>
          </cell>
          <cell r="G149">
            <v>2008</v>
          </cell>
          <cell r="H149" t="str">
            <v xml:space="preserve">    </v>
          </cell>
          <cell r="I149" t="str">
            <v>X</v>
          </cell>
          <cell r="J149" t="str">
            <v xml:space="preserve">    </v>
          </cell>
        </row>
        <row r="150">
          <cell r="A150" t="str">
            <v>9780310934448</v>
          </cell>
          <cell r="B150" t="str">
            <v>TNIV COLLEGE DEV BIB MOCHA/AQUA DUO</v>
          </cell>
          <cell r="C150">
            <v>34.97</v>
          </cell>
          <cell r="D150">
            <v>39549</v>
          </cell>
          <cell r="E150">
            <v>39626</v>
          </cell>
          <cell r="F150" t="str">
            <v>Graduation</v>
          </cell>
          <cell r="G150">
            <v>2008</v>
          </cell>
          <cell r="H150" t="str">
            <v xml:space="preserve">    </v>
          </cell>
          <cell r="I150" t="str">
            <v xml:space="preserve">    </v>
          </cell>
          <cell r="J150" t="str">
            <v xml:space="preserve">    </v>
          </cell>
        </row>
        <row r="151">
          <cell r="A151" t="str">
            <v>9780310273080</v>
          </cell>
          <cell r="B151" t="str">
            <v>VELVET ELVIS SC</v>
          </cell>
          <cell r="C151">
            <v>9.9700000000000006</v>
          </cell>
          <cell r="D151">
            <v>39549</v>
          </cell>
          <cell r="E151">
            <v>39626</v>
          </cell>
          <cell r="F151" t="str">
            <v>Graduation</v>
          </cell>
          <cell r="G151">
            <v>2008</v>
          </cell>
          <cell r="H151" t="str">
            <v xml:space="preserve">    </v>
          </cell>
          <cell r="I151" t="str">
            <v xml:space="preserve">    </v>
          </cell>
          <cell r="J151" t="str">
            <v xml:space="preserve">    </v>
          </cell>
        </row>
        <row r="152">
          <cell r="A152" t="str">
            <v>9780310936121</v>
          </cell>
          <cell r="B152" t="str">
            <v>ZOND NIV STUDY BIB COMP BLK/TAN DUO (min 3 per color)</v>
          </cell>
          <cell r="C152">
            <v>29.97</v>
          </cell>
          <cell r="D152">
            <v>39549</v>
          </cell>
          <cell r="E152">
            <v>39626</v>
          </cell>
          <cell r="F152" t="str">
            <v>Graduation</v>
          </cell>
          <cell r="G152">
            <v>2008</v>
          </cell>
          <cell r="H152" t="str">
            <v xml:space="preserve">    </v>
          </cell>
          <cell r="I152" t="str">
            <v xml:space="preserve">    </v>
          </cell>
          <cell r="J152" t="str">
            <v xml:space="preserve">    </v>
          </cell>
        </row>
        <row r="153">
          <cell r="A153" t="str">
            <v>9780310936114</v>
          </cell>
          <cell r="B153" t="str">
            <v>ZOND NIV STUDY COMP BIB TAN/BRG DUO (min 3 per color)</v>
          </cell>
          <cell r="C153">
            <v>29.97</v>
          </cell>
          <cell r="D153">
            <v>39549</v>
          </cell>
          <cell r="E153">
            <v>39626</v>
          </cell>
          <cell r="F153" t="str">
            <v>Graduation</v>
          </cell>
          <cell r="G153">
            <v>2008</v>
          </cell>
          <cell r="H153" t="str">
            <v xml:space="preserve">    </v>
          </cell>
          <cell r="I153" t="str">
            <v xml:space="preserve">    </v>
          </cell>
          <cell r="J153" t="str">
            <v xml:space="preserve">    </v>
          </cell>
        </row>
        <row r="154">
          <cell r="A154" t="str">
            <v>9780310951728</v>
          </cell>
          <cell r="B154" t="str">
            <v>AMPLIFIED BIBLE L/P HC</v>
          </cell>
          <cell r="C154">
            <v>22.97</v>
          </cell>
          <cell r="D154">
            <v>39584</v>
          </cell>
          <cell r="E154">
            <v>39626</v>
          </cell>
          <cell r="F154" t="str">
            <v>Father's Day</v>
          </cell>
          <cell r="G154">
            <v>2008</v>
          </cell>
          <cell r="H154" t="str">
            <v xml:space="preserve">    </v>
          </cell>
          <cell r="I154" t="str">
            <v xml:space="preserve">    </v>
          </cell>
          <cell r="J154" t="str">
            <v xml:space="preserve">    </v>
          </cell>
        </row>
        <row r="155">
          <cell r="A155" t="str">
            <v>9780310924616</v>
          </cell>
          <cell r="B155" t="str">
            <v>NIV G/P REF BLK LL (min 3 per color)</v>
          </cell>
          <cell r="C155">
            <v>24.97</v>
          </cell>
          <cell r="D155">
            <v>39584</v>
          </cell>
          <cell r="E155">
            <v>39626</v>
          </cell>
          <cell r="F155" t="str">
            <v>Father's Day</v>
          </cell>
          <cell r="G155">
            <v>2008</v>
          </cell>
          <cell r="H155" t="str">
            <v xml:space="preserve">    </v>
          </cell>
          <cell r="I155" t="str">
            <v xml:space="preserve">    </v>
          </cell>
          <cell r="J155" t="str">
            <v xml:space="preserve">    </v>
          </cell>
        </row>
        <row r="156">
          <cell r="A156" t="str">
            <v>9780310924593</v>
          </cell>
          <cell r="B156" t="str">
            <v>NIV G/P REF BRG LL (min 3 per color)</v>
          </cell>
          <cell r="C156">
            <v>24.97</v>
          </cell>
          <cell r="D156">
            <v>39584</v>
          </cell>
          <cell r="E156">
            <v>39626</v>
          </cell>
          <cell r="F156" t="str">
            <v>Father's Day</v>
          </cell>
          <cell r="G156">
            <v>2008</v>
          </cell>
          <cell r="H156" t="str">
            <v xml:space="preserve">    </v>
          </cell>
          <cell r="I156" t="str">
            <v xml:space="preserve">    </v>
          </cell>
          <cell r="J156" t="str">
            <v xml:space="preserve">    </v>
          </cell>
        </row>
        <row r="157">
          <cell r="A157" t="str">
            <v>9780310905769</v>
          </cell>
          <cell r="B157" t="str">
            <v>NIV L/P REF BIB BRG LL</v>
          </cell>
          <cell r="C157">
            <v>24.97</v>
          </cell>
          <cell r="D157">
            <v>39584</v>
          </cell>
          <cell r="E157">
            <v>39626</v>
          </cell>
          <cell r="F157" t="str">
            <v>Father's Day</v>
          </cell>
          <cell r="G157">
            <v>2008</v>
          </cell>
          <cell r="H157" t="str">
            <v xml:space="preserve">    </v>
          </cell>
          <cell r="I157" t="str">
            <v xml:space="preserve">    </v>
          </cell>
          <cell r="J157" t="str">
            <v xml:space="preserve">    </v>
          </cell>
        </row>
        <row r="158">
          <cell r="A158" t="str">
            <v>9780310928553</v>
          </cell>
          <cell r="B158" t="str">
            <v>NIV NEW MENS DEV BIBLE HC</v>
          </cell>
          <cell r="C158">
            <v>19.97</v>
          </cell>
          <cell r="D158">
            <v>39584</v>
          </cell>
          <cell r="E158">
            <v>39626</v>
          </cell>
          <cell r="F158" t="str">
            <v>Father's Day</v>
          </cell>
          <cell r="G158">
            <v>2008</v>
          </cell>
          <cell r="H158" t="str">
            <v xml:space="preserve">    </v>
          </cell>
          <cell r="I158" t="str">
            <v xml:space="preserve">    </v>
          </cell>
          <cell r="J158" t="str">
            <v>X</v>
          </cell>
        </row>
        <row r="159">
          <cell r="A159" t="str">
            <v>9780310935889</v>
          </cell>
          <cell r="B159" t="str">
            <v>NIV THIN REF L/P BIB BLK BND (min 2 per color)</v>
          </cell>
          <cell r="C159">
            <v>34.97</v>
          </cell>
          <cell r="D159">
            <v>39584</v>
          </cell>
          <cell r="E159">
            <v>39626</v>
          </cell>
          <cell r="F159" t="str">
            <v>Father's Day</v>
          </cell>
          <cell r="G159">
            <v>2008</v>
          </cell>
          <cell r="H159" t="str">
            <v xml:space="preserve">    </v>
          </cell>
          <cell r="I159" t="str">
            <v xml:space="preserve">    </v>
          </cell>
          <cell r="J159" t="str">
            <v>X</v>
          </cell>
        </row>
        <row r="160">
          <cell r="A160" t="str">
            <v>9780310935926</v>
          </cell>
          <cell r="B160" t="str">
            <v>NIV THIN REF L/P BIB BRG BND (min 2 per color)</v>
          </cell>
          <cell r="C160">
            <v>34.97</v>
          </cell>
          <cell r="D160">
            <v>39584</v>
          </cell>
          <cell r="E160">
            <v>39626</v>
          </cell>
          <cell r="F160" t="str">
            <v>Father's Day</v>
          </cell>
          <cell r="G160">
            <v>2008</v>
          </cell>
          <cell r="H160" t="str">
            <v xml:space="preserve">    </v>
          </cell>
          <cell r="I160" t="str">
            <v xml:space="preserve">    </v>
          </cell>
          <cell r="J160" t="str">
            <v>X</v>
          </cell>
        </row>
        <row r="161">
          <cell r="A161" t="str">
            <v>9780310935971</v>
          </cell>
          <cell r="B161" t="str">
            <v>NIV THIN REF L/P BIB BRN/BRN DUO (min 2 per color)</v>
          </cell>
          <cell r="C161">
            <v>34.97</v>
          </cell>
          <cell r="D161">
            <v>39584</v>
          </cell>
          <cell r="E161">
            <v>39626</v>
          </cell>
          <cell r="F161" t="str">
            <v>Father's Day</v>
          </cell>
          <cell r="G161">
            <v>2008</v>
          </cell>
          <cell r="H161" t="str">
            <v xml:space="preserve">    </v>
          </cell>
          <cell r="I161" t="str">
            <v xml:space="preserve">    </v>
          </cell>
          <cell r="J161" t="str">
            <v>X</v>
          </cell>
        </row>
        <row r="162">
          <cell r="A162" t="str">
            <v>9780310935940</v>
          </cell>
          <cell r="B162" t="str">
            <v>NIV THIN REF L/P BIB NAV BND (min 2 per color)</v>
          </cell>
          <cell r="C162">
            <v>34.97</v>
          </cell>
          <cell r="D162">
            <v>39584</v>
          </cell>
          <cell r="E162">
            <v>39626</v>
          </cell>
          <cell r="F162" t="str">
            <v>Father's Day</v>
          </cell>
          <cell r="G162">
            <v>2008</v>
          </cell>
          <cell r="H162" t="str">
            <v xml:space="preserve">    </v>
          </cell>
          <cell r="I162" t="str">
            <v xml:space="preserve">    </v>
          </cell>
          <cell r="J162" t="str">
            <v>X</v>
          </cell>
        </row>
        <row r="163">
          <cell r="A163" t="str">
            <v>9780310929703</v>
          </cell>
          <cell r="B163" t="str">
            <v>ZOND NIV STUDY BIB L/P HC</v>
          </cell>
          <cell r="C163">
            <v>34.97</v>
          </cell>
          <cell r="D163">
            <v>39584</v>
          </cell>
          <cell r="E163">
            <v>39626</v>
          </cell>
          <cell r="F163" t="str">
            <v>Father's Day</v>
          </cell>
          <cell r="G163">
            <v>2008</v>
          </cell>
          <cell r="H163" t="str">
            <v xml:space="preserve">    </v>
          </cell>
          <cell r="I163" t="str">
            <v xml:space="preserve">    </v>
          </cell>
          <cell r="J163" t="str">
            <v xml:space="preserve">    </v>
          </cell>
        </row>
        <row r="164">
          <cell r="A164" t="str">
            <v>9780310247531</v>
          </cell>
          <cell r="B164" t="str">
            <v>EVEN NOW SC - KINGSBURY</v>
          </cell>
          <cell r="C164">
            <v>5.97</v>
          </cell>
          <cell r="D164">
            <v>39589</v>
          </cell>
          <cell r="E164">
            <v>39654</v>
          </cell>
          <cell r="F164" t="str">
            <v>Summer</v>
          </cell>
          <cell r="G164">
            <v>2008</v>
          </cell>
        </row>
        <row r="165">
          <cell r="A165" t="str">
            <v>9780310247562</v>
          </cell>
          <cell r="B165" t="str">
            <v>EVER AFTER - KINGSBURY</v>
          </cell>
          <cell r="C165">
            <v>5.97</v>
          </cell>
          <cell r="D165">
            <v>39589</v>
          </cell>
          <cell r="E165">
            <v>39654</v>
          </cell>
          <cell r="F165" t="str">
            <v>Summer</v>
          </cell>
          <cell r="G165">
            <v>2008</v>
          </cell>
        </row>
        <row r="166">
          <cell r="A166" t="str">
            <v>9780310714606</v>
          </cell>
          <cell r="B166" t="str">
            <v>I CAN READ BEG/ESTHER &amp; KING</v>
          </cell>
          <cell r="C166">
            <v>2.67</v>
          </cell>
          <cell r="D166">
            <v>39589</v>
          </cell>
          <cell r="E166">
            <v>39654</v>
          </cell>
          <cell r="F166" t="str">
            <v>Summer</v>
          </cell>
          <cell r="G166">
            <v>2008</v>
          </cell>
          <cell r="H166" t="str">
            <v xml:space="preserve">    </v>
          </cell>
          <cell r="I166" t="str">
            <v xml:space="preserve">    </v>
          </cell>
          <cell r="J166" t="str">
            <v xml:space="preserve">    </v>
          </cell>
        </row>
        <row r="167">
          <cell r="A167" t="str">
            <v>9780310714613</v>
          </cell>
          <cell r="B167" t="str">
            <v>I CAN READ BEG/JESUS &amp; FRIENDS</v>
          </cell>
          <cell r="C167">
            <v>2.67</v>
          </cell>
          <cell r="D167">
            <v>39589</v>
          </cell>
          <cell r="E167">
            <v>39654</v>
          </cell>
          <cell r="F167" t="str">
            <v>Summer</v>
          </cell>
          <cell r="G167">
            <v>2008</v>
          </cell>
          <cell r="H167" t="str">
            <v xml:space="preserve">    </v>
          </cell>
          <cell r="I167" t="str">
            <v xml:space="preserve">    </v>
          </cell>
          <cell r="J167" t="str">
            <v xml:space="preserve">    </v>
          </cell>
        </row>
        <row r="168">
          <cell r="A168" t="str">
            <v>9780310714590</v>
          </cell>
          <cell r="B168" t="str">
            <v>I CAN READ BEG/JONAH &amp; BIG FISH</v>
          </cell>
          <cell r="C168">
            <v>2.67</v>
          </cell>
          <cell r="D168">
            <v>39589</v>
          </cell>
          <cell r="E168">
            <v>39654</v>
          </cell>
          <cell r="F168" t="str">
            <v>Summer</v>
          </cell>
          <cell r="G168">
            <v>2008</v>
          </cell>
          <cell r="H168" t="str">
            <v xml:space="preserve">    </v>
          </cell>
          <cell r="I168" t="str">
            <v xml:space="preserve">    </v>
          </cell>
          <cell r="J168" t="str">
            <v>X</v>
          </cell>
        </row>
        <row r="169">
          <cell r="A169" t="str">
            <v>9780310714583</v>
          </cell>
          <cell r="B169" t="str">
            <v>I CAN READ BEG/NOAH AND ARK SC</v>
          </cell>
          <cell r="C169">
            <v>2.67</v>
          </cell>
          <cell r="D169">
            <v>39589</v>
          </cell>
          <cell r="E169">
            <v>39654</v>
          </cell>
          <cell r="F169" t="str">
            <v>Summer</v>
          </cell>
          <cell r="G169">
            <v>2008</v>
          </cell>
          <cell r="H169" t="str">
            <v xml:space="preserve">    </v>
          </cell>
          <cell r="I169" t="str">
            <v xml:space="preserve">    </v>
          </cell>
          <cell r="J169" t="str">
            <v>X</v>
          </cell>
        </row>
        <row r="170">
          <cell r="A170" t="str">
            <v>9780310715849</v>
          </cell>
          <cell r="B170" t="str">
            <v>I CAN READ/BARNABAS GOES SWIMMING</v>
          </cell>
          <cell r="C170">
            <v>2.67</v>
          </cell>
          <cell r="D170">
            <v>39589</v>
          </cell>
          <cell r="E170">
            <v>39654</v>
          </cell>
          <cell r="F170" t="str">
            <v>Summer</v>
          </cell>
          <cell r="G170">
            <v>2008</v>
          </cell>
          <cell r="H170" t="str">
            <v xml:space="preserve">    </v>
          </cell>
          <cell r="I170" t="str">
            <v xml:space="preserve">    </v>
          </cell>
          <cell r="J170" t="str">
            <v xml:space="preserve">    </v>
          </cell>
        </row>
        <row r="171">
          <cell r="A171" t="str">
            <v>9780310715856</v>
          </cell>
          <cell r="B171" t="str">
            <v>I CAN READ/BARNABAS HELPS A FRIEND</v>
          </cell>
          <cell r="C171">
            <v>2.67</v>
          </cell>
          <cell r="D171">
            <v>39589</v>
          </cell>
          <cell r="E171">
            <v>39654</v>
          </cell>
          <cell r="F171" t="str">
            <v>Summer</v>
          </cell>
          <cell r="G171">
            <v>2008</v>
          </cell>
          <cell r="H171" t="str">
            <v xml:space="preserve">    </v>
          </cell>
          <cell r="I171" t="str">
            <v xml:space="preserve">    </v>
          </cell>
          <cell r="J171" t="str">
            <v xml:space="preserve">    </v>
          </cell>
        </row>
        <row r="172">
          <cell r="A172" t="str">
            <v>9780310715528</v>
          </cell>
          <cell r="B172" t="str">
            <v>I CAN READ/BEGG BIB/ADAM/EVE GARDEN</v>
          </cell>
          <cell r="C172">
            <v>2.67</v>
          </cell>
          <cell r="D172">
            <v>39589</v>
          </cell>
          <cell r="E172">
            <v>39654</v>
          </cell>
          <cell r="F172" t="str">
            <v>Summer</v>
          </cell>
          <cell r="G172">
            <v>2008</v>
          </cell>
          <cell r="H172" t="str">
            <v xml:space="preserve">    </v>
          </cell>
          <cell r="I172" t="str">
            <v xml:space="preserve">    </v>
          </cell>
          <cell r="J172" t="str">
            <v xml:space="preserve">    </v>
          </cell>
        </row>
        <row r="173">
          <cell r="A173" t="str">
            <v>9780310715511</v>
          </cell>
          <cell r="B173" t="str">
            <v>I CAN READ/DANIEL AND THE LIONS</v>
          </cell>
          <cell r="C173">
            <v>2.67</v>
          </cell>
          <cell r="D173">
            <v>39589</v>
          </cell>
          <cell r="E173">
            <v>39654</v>
          </cell>
          <cell r="F173" t="str">
            <v>Summer</v>
          </cell>
          <cell r="G173">
            <v>2008</v>
          </cell>
          <cell r="H173" t="str">
            <v xml:space="preserve">    </v>
          </cell>
          <cell r="I173" t="str">
            <v xml:space="preserve">    </v>
          </cell>
          <cell r="J173" t="str">
            <v xml:space="preserve">    </v>
          </cell>
        </row>
        <row r="174">
          <cell r="A174" t="str">
            <v>9780310715504</v>
          </cell>
          <cell r="B174" t="str">
            <v>I CAN READ/DAVID AND THE GIANT</v>
          </cell>
          <cell r="C174">
            <v>2.67</v>
          </cell>
          <cell r="D174">
            <v>39589</v>
          </cell>
          <cell r="E174">
            <v>39654</v>
          </cell>
          <cell r="F174" t="str">
            <v>Summer</v>
          </cell>
          <cell r="G174">
            <v>2008</v>
          </cell>
          <cell r="H174" t="str">
            <v xml:space="preserve">    </v>
          </cell>
          <cell r="I174" t="str">
            <v xml:space="preserve">    </v>
          </cell>
          <cell r="J174" t="str">
            <v xml:space="preserve">    </v>
          </cell>
        </row>
        <row r="175">
          <cell r="A175" t="str">
            <v>9780310715870</v>
          </cell>
          <cell r="B175" t="str">
            <v>I CAN READ/GOD LOVES YOU BARNABAS</v>
          </cell>
          <cell r="C175">
            <v>2.67</v>
          </cell>
          <cell r="D175">
            <v>39589</v>
          </cell>
          <cell r="E175">
            <v>39654</v>
          </cell>
          <cell r="F175" t="str">
            <v>Summer</v>
          </cell>
          <cell r="G175">
            <v>2008</v>
          </cell>
          <cell r="H175" t="str">
            <v xml:space="preserve">    </v>
          </cell>
          <cell r="I175" t="str">
            <v xml:space="preserve">    </v>
          </cell>
          <cell r="J175" t="str">
            <v xml:space="preserve">    </v>
          </cell>
        </row>
        <row r="176">
          <cell r="A176" t="str">
            <v>9780310715863</v>
          </cell>
          <cell r="B176" t="str">
            <v>I CAN READ/HAPPY BDAY BARNABAS</v>
          </cell>
          <cell r="C176">
            <v>2.67</v>
          </cell>
          <cell r="D176">
            <v>39589</v>
          </cell>
          <cell r="E176">
            <v>39654</v>
          </cell>
          <cell r="F176" t="str">
            <v>Summer</v>
          </cell>
          <cell r="G176">
            <v>2008</v>
          </cell>
          <cell r="H176" t="str">
            <v xml:space="preserve">    </v>
          </cell>
          <cell r="I176" t="str">
            <v xml:space="preserve">    </v>
          </cell>
          <cell r="J176" t="str">
            <v xml:space="preserve">    </v>
          </cell>
        </row>
        <row r="177">
          <cell r="A177" t="str">
            <v>9780310716228</v>
          </cell>
          <cell r="B177" t="str">
            <v>I CAN READ/HES GOT WHOLE WORLD</v>
          </cell>
          <cell r="C177">
            <v>2.67</v>
          </cell>
          <cell r="D177">
            <v>39589</v>
          </cell>
          <cell r="E177">
            <v>39654</v>
          </cell>
          <cell r="F177" t="str">
            <v>Summer</v>
          </cell>
          <cell r="G177">
            <v>2008</v>
          </cell>
        </row>
        <row r="178">
          <cell r="A178" t="str">
            <v>9780310716075</v>
          </cell>
          <cell r="B178" t="str">
            <v>I CAN READ/HOWIE FINDS A HUG</v>
          </cell>
          <cell r="C178">
            <v>2.67</v>
          </cell>
          <cell r="D178">
            <v>39589</v>
          </cell>
          <cell r="E178">
            <v>39654</v>
          </cell>
          <cell r="F178" t="str">
            <v>Summer</v>
          </cell>
          <cell r="G178">
            <v>2008</v>
          </cell>
        </row>
        <row r="179">
          <cell r="A179" t="str">
            <v>9780310716044</v>
          </cell>
          <cell r="B179" t="str">
            <v>I CAN READ/HOWIE WANTS TO PLAY SC</v>
          </cell>
          <cell r="C179">
            <v>2.67</v>
          </cell>
          <cell r="D179">
            <v>39589</v>
          </cell>
          <cell r="E179">
            <v>39654</v>
          </cell>
          <cell r="F179" t="str">
            <v>Summer</v>
          </cell>
          <cell r="G179">
            <v>2008</v>
          </cell>
        </row>
        <row r="180">
          <cell r="A180" t="str">
            <v>9780310716068</v>
          </cell>
          <cell r="B180" t="str">
            <v>I CAN READ/HOWIE/GOES SHOPPING SC</v>
          </cell>
          <cell r="C180">
            <v>2.67</v>
          </cell>
          <cell r="D180">
            <v>39589</v>
          </cell>
          <cell r="E180">
            <v>39654</v>
          </cell>
          <cell r="F180" t="str">
            <v>Summer</v>
          </cell>
          <cell r="G180">
            <v>2008</v>
          </cell>
        </row>
        <row r="181">
          <cell r="A181" t="str">
            <v>9780310716051</v>
          </cell>
          <cell r="B181" t="str">
            <v>I CAN READ/HOWIES TEA PARTY SC</v>
          </cell>
          <cell r="C181">
            <v>2.67</v>
          </cell>
          <cell r="D181">
            <v>39589</v>
          </cell>
          <cell r="E181">
            <v>39654</v>
          </cell>
          <cell r="F181" t="str">
            <v>Summer</v>
          </cell>
          <cell r="G181">
            <v>2008</v>
          </cell>
        </row>
        <row r="182">
          <cell r="A182" t="str">
            <v>9780310716211</v>
          </cell>
          <cell r="B182" t="str">
            <v>I CAN READ/IF YOURE HAPPY</v>
          </cell>
          <cell r="C182">
            <v>2.67</v>
          </cell>
          <cell r="D182">
            <v>39589</v>
          </cell>
          <cell r="E182">
            <v>39654</v>
          </cell>
          <cell r="F182" t="str">
            <v>Summer</v>
          </cell>
          <cell r="G182">
            <v>2008</v>
          </cell>
        </row>
        <row r="183">
          <cell r="A183" t="str">
            <v>9780310714545</v>
          </cell>
          <cell r="B183" t="str">
            <v>I CAN READ/JAKE GOES FISHING</v>
          </cell>
          <cell r="C183">
            <v>2.67</v>
          </cell>
          <cell r="D183">
            <v>39589</v>
          </cell>
          <cell r="E183">
            <v>39654</v>
          </cell>
          <cell r="F183" t="str">
            <v>Summer</v>
          </cell>
          <cell r="G183">
            <v>2008</v>
          </cell>
          <cell r="H183" t="str">
            <v xml:space="preserve">    </v>
          </cell>
          <cell r="I183" t="str">
            <v xml:space="preserve">    </v>
          </cell>
          <cell r="J183" t="str">
            <v xml:space="preserve">    </v>
          </cell>
        </row>
        <row r="184">
          <cell r="A184" t="str">
            <v>9780310714576</v>
          </cell>
          <cell r="B184" t="str">
            <v>I CAN READ/JAKE HELPS OUT</v>
          </cell>
          <cell r="C184">
            <v>2.67</v>
          </cell>
          <cell r="D184">
            <v>39589</v>
          </cell>
          <cell r="E184">
            <v>39654</v>
          </cell>
          <cell r="F184" t="str">
            <v>Summer</v>
          </cell>
          <cell r="G184">
            <v>2008</v>
          </cell>
          <cell r="H184" t="str">
            <v xml:space="preserve">    </v>
          </cell>
          <cell r="I184" t="str">
            <v xml:space="preserve">    </v>
          </cell>
          <cell r="J184" t="str">
            <v xml:space="preserve">    </v>
          </cell>
        </row>
        <row r="185">
          <cell r="A185" t="str">
            <v>9780310714552</v>
          </cell>
          <cell r="B185" t="str">
            <v>I CAN READ/JAKE PLAYS BALL</v>
          </cell>
          <cell r="C185">
            <v>2.67</v>
          </cell>
          <cell r="D185">
            <v>39589</v>
          </cell>
          <cell r="E185">
            <v>39654</v>
          </cell>
          <cell r="F185" t="str">
            <v>Summer</v>
          </cell>
          <cell r="G185">
            <v>2008</v>
          </cell>
        </row>
        <row r="186">
          <cell r="A186" t="str">
            <v>9780310711896</v>
          </cell>
          <cell r="B186" t="str">
            <v>I CAN READ/JAKES BRAVE NIGHT</v>
          </cell>
          <cell r="C186">
            <v>2.67</v>
          </cell>
          <cell r="D186">
            <v>39589</v>
          </cell>
          <cell r="E186">
            <v>39654</v>
          </cell>
          <cell r="F186" t="str">
            <v>Summer</v>
          </cell>
          <cell r="G186">
            <v>2008</v>
          </cell>
        </row>
        <row r="187">
          <cell r="A187" t="str">
            <v>9780310716204</v>
          </cell>
          <cell r="B187" t="str">
            <v>I CAN READ/JESUS LOVES LITTLE CHILD</v>
          </cell>
          <cell r="C187">
            <v>2.67</v>
          </cell>
          <cell r="D187">
            <v>39589</v>
          </cell>
          <cell r="E187">
            <v>39654</v>
          </cell>
          <cell r="F187" t="str">
            <v>Summer</v>
          </cell>
          <cell r="G187">
            <v>2008</v>
          </cell>
        </row>
        <row r="188">
          <cell r="A188" t="str">
            <v>9780310716198</v>
          </cell>
          <cell r="B188" t="str">
            <v>I CAN READ/JESUS LOVES ME</v>
          </cell>
          <cell r="C188">
            <v>2.67</v>
          </cell>
          <cell r="D188">
            <v>39589</v>
          </cell>
          <cell r="E188">
            <v>39654</v>
          </cell>
          <cell r="F188" t="str">
            <v>Summer</v>
          </cell>
          <cell r="G188">
            <v>2008</v>
          </cell>
        </row>
        <row r="189">
          <cell r="A189" t="str">
            <v>9780310715535</v>
          </cell>
          <cell r="B189" t="str">
            <v>I CAN READ/JESUS SAVES THE WRLD</v>
          </cell>
          <cell r="C189">
            <v>2.67</v>
          </cell>
          <cell r="D189">
            <v>39589</v>
          </cell>
          <cell r="E189">
            <v>39654</v>
          </cell>
          <cell r="F189" t="str">
            <v>Summer</v>
          </cell>
          <cell r="G189">
            <v>2008</v>
          </cell>
          <cell r="H189" t="str">
            <v xml:space="preserve">    </v>
          </cell>
          <cell r="I189" t="str">
            <v xml:space="preserve">    </v>
          </cell>
          <cell r="J189" t="str">
            <v xml:space="preserve">    </v>
          </cell>
        </row>
        <row r="190">
          <cell r="A190" t="str">
            <v>9780310714675</v>
          </cell>
          <cell r="B190" t="str">
            <v>I CAN READ/MAD MADDIE MAXWELL</v>
          </cell>
          <cell r="C190">
            <v>2.67</v>
          </cell>
          <cell r="D190">
            <v>39589</v>
          </cell>
          <cell r="E190">
            <v>39654</v>
          </cell>
          <cell r="F190" t="str">
            <v>Summer</v>
          </cell>
          <cell r="G190">
            <v>2008</v>
          </cell>
          <cell r="H190" t="str">
            <v xml:space="preserve">    </v>
          </cell>
          <cell r="I190" t="str">
            <v xml:space="preserve">    </v>
          </cell>
          <cell r="J190" t="str">
            <v xml:space="preserve">    </v>
          </cell>
        </row>
        <row r="191">
          <cell r="A191" t="str">
            <v>9780310714682</v>
          </cell>
          <cell r="B191" t="str">
            <v>I CAN READ/MOMMY MAY I HUG THE FISH</v>
          </cell>
          <cell r="C191">
            <v>2.67</v>
          </cell>
          <cell r="D191">
            <v>39589</v>
          </cell>
          <cell r="E191">
            <v>39654</v>
          </cell>
          <cell r="F191" t="str">
            <v>Summer</v>
          </cell>
          <cell r="G191">
            <v>2008</v>
          </cell>
          <cell r="H191" t="str">
            <v xml:space="preserve">    </v>
          </cell>
          <cell r="I191" t="str">
            <v xml:space="preserve">    </v>
          </cell>
          <cell r="J191" t="str">
            <v xml:space="preserve">    </v>
          </cell>
        </row>
        <row r="192">
          <cell r="A192" t="str">
            <v>9780310715788</v>
          </cell>
          <cell r="B192" t="str">
            <v>I CAN READ/MRS ROSEY CHINA PLATE</v>
          </cell>
          <cell r="C192">
            <v>2.67</v>
          </cell>
          <cell r="D192">
            <v>39589</v>
          </cell>
          <cell r="E192">
            <v>39654</v>
          </cell>
          <cell r="F192" t="str">
            <v>Summer</v>
          </cell>
          <cell r="G192">
            <v>2008</v>
          </cell>
        </row>
        <row r="193">
          <cell r="A193" t="str">
            <v>9780310715764</v>
          </cell>
          <cell r="B193" t="str">
            <v>I CAN READ/MRS ROSEY POSEY</v>
          </cell>
          <cell r="C193">
            <v>2.67</v>
          </cell>
          <cell r="D193">
            <v>39589</v>
          </cell>
          <cell r="E193">
            <v>39654</v>
          </cell>
          <cell r="F193" t="str">
            <v>Summer</v>
          </cell>
          <cell r="G193">
            <v>2008</v>
          </cell>
        </row>
        <row r="194">
          <cell r="A194" t="str">
            <v>9780310715771</v>
          </cell>
          <cell r="B194" t="str">
            <v>I CAN READ/MRS ROSEY POSEY TREASURE</v>
          </cell>
          <cell r="C194">
            <v>2.67</v>
          </cell>
          <cell r="D194">
            <v>39589</v>
          </cell>
          <cell r="E194">
            <v>39654</v>
          </cell>
          <cell r="F194" t="str">
            <v>Summer</v>
          </cell>
          <cell r="G194">
            <v>2008</v>
          </cell>
        </row>
        <row r="195">
          <cell r="A195" t="str">
            <v>9780310715795</v>
          </cell>
          <cell r="B195" t="str">
            <v>I CAN READ/MRS ROSEY POSEY YUM CAKE</v>
          </cell>
          <cell r="C195">
            <v>2.67</v>
          </cell>
          <cell r="D195">
            <v>39589</v>
          </cell>
          <cell r="E195">
            <v>39654</v>
          </cell>
          <cell r="F195" t="str">
            <v>Summer</v>
          </cell>
          <cell r="G195">
            <v>2008</v>
          </cell>
        </row>
        <row r="196">
          <cell r="A196" t="str">
            <v>9780310715726</v>
          </cell>
          <cell r="B196" t="str">
            <v>I CAN READ/MUD PIE ANNIE</v>
          </cell>
          <cell r="C196">
            <v>2.67</v>
          </cell>
          <cell r="D196">
            <v>39589</v>
          </cell>
          <cell r="E196">
            <v>39654</v>
          </cell>
          <cell r="F196" t="str">
            <v>Summer</v>
          </cell>
          <cell r="G196">
            <v>2008</v>
          </cell>
          <cell r="H196" t="str">
            <v xml:space="preserve">    </v>
          </cell>
          <cell r="I196" t="str">
            <v xml:space="preserve">    </v>
          </cell>
          <cell r="J196" t="str">
            <v xml:space="preserve">    </v>
          </cell>
        </row>
        <row r="197">
          <cell r="A197" t="str">
            <v>9780310715740</v>
          </cell>
          <cell r="B197" t="str">
            <v>I CAN READ/MY COWBOY BOOTS</v>
          </cell>
          <cell r="C197">
            <v>2.67</v>
          </cell>
          <cell r="D197">
            <v>39589</v>
          </cell>
          <cell r="E197">
            <v>39654</v>
          </cell>
          <cell r="F197" t="str">
            <v>Summer</v>
          </cell>
          <cell r="G197">
            <v>2008</v>
          </cell>
          <cell r="H197" t="str">
            <v xml:space="preserve">    </v>
          </cell>
          <cell r="I197" t="str">
            <v xml:space="preserve">    </v>
          </cell>
          <cell r="J197" t="str">
            <v xml:space="preserve">    </v>
          </cell>
        </row>
        <row r="198">
          <cell r="A198" t="str">
            <v>9780310714699</v>
          </cell>
          <cell r="B198" t="str">
            <v>I CAN READ/SISTER FOR SALE</v>
          </cell>
          <cell r="C198">
            <v>2.67</v>
          </cell>
          <cell r="D198">
            <v>39589</v>
          </cell>
          <cell r="E198">
            <v>39654</v>
          </cell>
          <cell r="F198" t="str">
            <v>Summer</v>
          </cell>
          <cell r="G198">
            <v>2008</v>
          </cell>
          <cell r="H198" t="str">
            <v xml:space="preserve">    </v>
          </cell>
          <cell r="I198" t="str">
            <v xml:space="preserve">    </v>
          </cell>
          <cell r="J198" t="str">
            <v>X</v>
          </cell>
        </row>
        <row r="199">
          <cell r="A199" t="str">
            <v>9780310715757</v>
          </cell>
          <cell r="B199" t="str">
            <v>I CAN READ/SNUG AS A BUG</v>
          </cell>
          <cell r="C199">
            <v>2.67</v>
          </cell>
          <cell r="D199">
            <v>39589</v>
          </cell>
          <cell r="E199">
            <v>39654</v>
          </cell>
          <cell r="F199" t="str">
            <v>Summer</v>
          </cell>
          <cell r="G199">
            <v>2008</v>
          </cell>
          <cell r="H199" t="str">
            <v xml:space="preserve">    </v>
          </cell>
          <cell r="I199" t="str">
            <v xml:space="preserve">    </v>
          </cell>
          <cell r="J199" t="str">
            <v xml:space="preserve">    </v>
          </cell>
        </row>
        <row r="200">
          <cell r="A200" t="str">
            <v>9780310715733</v>
          </cell>
          <cell r="B200" t="str">
            <v>I CAN READ/WHAT DO I SEE</v>
          </cell>
          <cell r="C200">
            <v>2.67</v>
          </cell>
          <cell r="D200">
            <v>39589</v>
          </cell>
          <cell r="E200">
            <v>39654</v>
          </cell>
          <cell r="F200" t="str">
            <v>Summer</v>
          </cell>
          <cell r="G200">
            <v>2008</v>
          </cell>
          <cell r="H200" t="str">
            <v xml:space="preserve">    </v>
          </cell>
          <cell r="I200" t="str">
            <v xml:space="preserve">    </v>
          </cell>
          <cell r="J200" t="str">
            <v xml:space="preserve">    </v>
          </cell>
        </row>
        <row r="201">
          <cell r="A201" t="str">
            <v>9780310714668</v>
          </cell>
          <cell r="B201" t="str">
            <v>I CAN READ/ZACHARYS ZOO</v>
          </cell>
          <cell r="C201">
            <v>2.67</v>
          </cell>
          <cell r="D201">
            <v>39589</v>
          </cell>
          <cell r="E201">
            <v>39654</v>
          </cell>
          <cell r="F201" t="str">
            <v>Summer</v>
          </cell>
          <cell r="G201">
            <v>2008</v>
          </cell>
          <cell r="H201" t="str">
            <v xml:space="preserve">    </v>
          </cell>
          <cell r="I201" t="str">
            <v xml:space="preserve">    </v>
          </cell>
          <cell r="J201" t="str">
            <v xml:space="preserve">    </v>
          </cell>
        </row>
        <row r="202">
          <cell r="A202" t="str">
            <v>9780310252245</v>
          </cell>
          <cell r="B202" t="str">
            <v>KANNER LAKE/CORAL MOON - COLLINS</v>
          </cell>
          <cell r="C202">
            <v>5.97</v>
          </cell>
          <cell r="D202">
            <v>39589</v>
          </cell>
          <cell r="E202">
            <v>39654</v>
          </cell>
          <cell r="F202" t="str">
            <v>Summer</v>
          </cell>
          <cell r="G202">
            <v>2008</v>
          </cell>
        </row>
        <row r="203">
          <cell r="A203" t="str">
            <v>9780310252238</v>
          </cell>
          <cell r="B203" t="str">
            <v>KANNER LAKE/VIOLET DAWN - COLLINS</v>
          </cell>
          <cell r="C203">
            <v>5.97</v>
          </cell>
          <cell r="D203">
            <v>39589</v>
          </cell>
          <cell r="E203">
            <v>39654</v>
          </cell>
          <cell r="F203" t="str">
            <v>Summer</v>
          </cell>
          <cell r="G203">
            <v>2008</v>
          </cell>
        </row>
        <row r="204">
          <cell r="A204" t="str">
            <v>9780310269021</v>
          </cell>
          <cell r="B204" t="str">
            <v>NO LEGAL GROUNDS - BELL</v>
          </cell>
          <cell r="C204">
            <v>5.97</v>
          </cell>
          <cell r="D204">
            <v>39589</v>
          </cell>
          <cell r="E204">
            <v>39654</v>
          </cell>
          <cell r="F204" t="str">
            <v>Summer</v>
          </cell>
          <cell r="G204">
            <v>2008</v>
          </cell>
        </row>
        <row r="205">
          <cell r="A205" t="str">
            <v>9780310253310</v>
          </cell>
          <cell r="B205" t="str">
            <v>PRESUMED GUILTY - BELL</v>
          </cell>
          <cell r="C205">
            <v>5.97</v>
          </cell>
          <cell r="D205">
            <v>39589</v>
          </cell>
          <cell r="E205">
            <v>39654</v>
          </cell>
          <cell r="F205" t="str">
            <v>Summer</v>
          </cell>
          <cell r="G205">
            <v>2008</v>
          </cell>
        </row>
        <row r="206">
          <cell r="A206" t="str">
            <v>9780310257677</v>
          </cell>
          <cell r="B206" t="str">
            <v>RESTORATION NVL/LAST LIGHT - BLACKSTOCK</v>
          </cell>
          <cell r="C206">
            <v>5.97</v>
          </cell>
          <cell r="D206">
            <v>39589</v>
          </cell>
          <cell r="E206">
            <v>39654</v>
          </cell>
          <cell r="F206" t="str">
            <v>Summer</v>
          </cell>
          <cell r="G206">
            <v>2008</v>
          </cell>
        </row>
        <row r="207">
          <cell r="A207" t="str">
            <v>9780310257684</v>
          </cell>
          <cell r="B207" t="str">
            <v>RESTORATION NVL/NIGHT LIGHT - BLACKSTOCK</v>
          </cell>
          <cell r="C207">
            <v>5.97</v>
          </cell>
          <cell r="D207">
            <v>39589</v>
          </cell>
          <cell r="E207">
            <v>39654</v>
          </cell>
          <cell r="F207" t="str">
            <v>Summer</v>
          </cell>
          <cell r="G207">
            <v>2008</v>
          </cell>
        </row>
        <row r="208">
          <cell r="A208" t="str">
            <v>9780310258049</v>
          </cell>
          <cell r="B208" t="str">
            <v>RETURN TO ME - HATCHER</v>
          </cell>
          <cell r="C208">
            <v>5.97</v>
          </cell>
          <cell r="D208">
            <v>39589</v>
          </cell>
          <cell r="E208">
            <v>39654</v>
          </cell>
          <cell r="F208" t="str">
            <v>Summer</v>
          </cell>
          <cell r="G208">
            <v>2008</v>
          </cell>
        </row>
        <row r="209">
          <cell r="A209" t="str">
            <v>9780310263500</v>
          </cell>
          <cell r="B209" t="str">
            <v>SIMPLE GIFTS - COPELAND</v>
          </cell>
          <cell r="C209">
            <v>5.97</v>
          </cell>
          <cell r="D209">
            <v>39589</v>
          </cell>
          <cell r="E209">
            <v>39654</v>
          </cell>
          <cell r="F209" t="str">
            <v>Summer</v>
          </cell>
          <cell r="G209">
            <v>2008</v>
          </cell>
        </row>
        <row r="210">
          <cell r="A210" t="str">
            <v>9780310273998</v>
          </cell>
          <cell r="B210" t="str">
            <v>SUSHI/ONLY UNI SC - TANG</v>
          </cell>
          <cell r="C210">
            <v>5.97</v>
          </cell>
          <cell r="D210">
            <v>39589</v>
          </cell>
          <cell r="E210">
            <v>39654</v>
          </cell>
          <cell r="F210" t="str">
            <v>Summer</v>
          </cell>
          <cell r="G210">
            <v>2008</v>
          </cell>
        </row>
        <row r="211">
          <cell r="A211" t="str">
            <v>9780310273981</v>
          </cell>
          <cell r="B211" t="str">
            <v>SUSHI/SUSHI FOR ONE - TANG</v>
          </cell>
          <cell r="C211">
            <v>5.97</v>
          </cell>
          <cell r="D211">
            <v>39589</v>
          </cell>
          <cell r="E211">
            <v>39654</v>
          </cell>
          <cell r="F211" t="str">
            <v>Summer</v>
          </cell>
          <cell r="G211">
            <v>2008</v>
          </cell>
        </row>
        <row r="212">
          <cell r="A212" t="str">
            <v>9780310278092</v>
          </cell>
          <cell r="B212" t="str">
            <v>BOUNDARIES DVD/ROM NEW</v>
          </cell>
          <cell r="C212">
            <v>17.97</v>
          </cell>
          <cell r="D212">
            <v>39615</v>
          </cell>
          <cell r="E212">
            <v>39689</v>
          </cell>
          <cell r="F212" t="str">
            <v>Back-to-School</v>
          </cell>
          <cell r="G212">
            <v>2008</v>
          </cell>
          <cell r="H212" t="str">
            <v xml:space="preserve">    </v>
          </cell>
          <cell r="I212" t="str">
            <v xml:space="preserve">    </v>
          </cell>
          <cell r="J212" t="str">
            <v xml:space="preserve">    </v>
          </cell>
        </row>
        <row r="213">
          <cell r="A213" t="str">
            <v>9780310711483</v>
          </cell>
          <cell r="B213" t="str">
            <v>CASE FOR A CREATOR FOR KIDS</v>
          </cell>
          <cell r="C213">
            <v>4.97</v>
          </cell>
          <cell r="D213">
            <v>39615</v>
          </cell>
          <cell r="E213">
            <v>39689</v>
          </cell>
          <cell r="F213" t="str">
            <v>Back-to-School</v>
          </cell>
          <cell r="G213">
            <v>2008</v>
          </cell>
          <cell r="H213" t="str">
            <v xml:space="preserve">    </v>
          </cell>
          <cell r="I213" t="str">
            <v xml:space="preserve">    </v>
          </cell>
          <cell r="J213" t="str">
            <v xml:space="preserve">    </v>
          </cell>
        </row>
        <row r="214">
          <cell r="A214" t="str">
            <v>9780310249771</v>
          </cell>
          <cell r="B214" t="str">
            <v>CASE FOR A CREATOR STUDENT EDITION</v>
          </cell>
          <cell r="C214">
            <v>5.97</v>
          </cell>
          <cell r="D214">
            <v>39615</v>
          </cell>
          <cell r="E214">
            <v>39689</v>
          </cell>
          <cell r="F214" t="str">
            <v>Back-to-School</v>
          </cell>
          <cell r="G214">
            <v>2008</v>
          </cell>
        </row>
        <row r="215">
          <cell r="A215" t="str">
            <v>9780310711476</v>
          </cell>
          <cell r="B215" t="str">
            <v>CASE FOR CHRIST FOR KIDS</v>
          </cell>
          <cell r="C215">
            <v>4.97</v>
          </cell>
          <cell r="D215">
            <v>39615</v>
          </cell>
          <cell r="E215">
            <v>39689</v>
          </cell>
          <cell r="F215" t="str">
            <v>Back-to-School</v>
          </cell>
          <cell r="G215">
            <v>2008</v>
          </cell>
        </row>
        <row r="216">
          <cell r="A216" t="str">
            <v>9780310234845</v>
          </cell>
          <cell r="B216" t="str">
            <v>CASE FOR CHRIST/STUDENT EDITION</v>
          </cell>
          <cell r="C216">
            <v>5.97</v>
          </cell>
          <cell r="D216">
            <v>39615</v>
          </cell>
          <cell r="E216">
            <v>39689</v>
          </cell>
          <cell r="F216" t="str">
            <v>Back-to-School</v>
          </cell>
          <cell r="G216">
            <v>2008</v>
          </cell>
        </row>
        <row r="217">
          <cell r="A217" t="str">
            <v>9780310711469</v>
          </cell>
          <cell r="B217" t="str">
            <v>CASE FOR FAITH FOR KIDS</v>
          </cell>
          <cell r="C217">
            <v>4.97</v>
          </cell>
          <cell r="D217">
            <v>39615</v>
          </cell>
          <cell r="E217">
            <v>39689</v>
          </cell>
          <cell r="F217" t="str">
            <v>Back-to-School</v>
          </cell>
          <cell r="G217">
            <v>2008</v>
          </cell>
        </row>
        <row r="218">
          <cell r="A218" t="str">
            <v>9780310241881</v>
          </cell>
          <cell r="B218" t="str">
            <v>CASE FOR FAITH STUDENT EDITION</v>
          </cell>
          <cell r="C218">
            <v>5.97</v>
          </cell>
          <cell r="D218">
            <v>39615</v>
          </cell>
          <cell r="E218">
            <v>39689</v>
          </cell>
          <cell r="F218" t="str">
            <v>Back-to-School</v>
          </cell>
          <cell r="G218">
            <v>2008</v>
          </cell>
        </row>
        <row r="219">
          <cell r="A219" t="str">
            <v>9780310285564</v>
          </cell>
          <cell r="B219" t="str">
            <v>EVERYTHING IS SPIRITUAL DVD</v>
          </cell>
          <cell r="C219">
            <v>14.97</v>
          </cell>
          <cell r="D219">
            <v>39615</v>
          </cell>
          <cell r="E219">
            <v>39689</v>
          </cell>
          <cell r="F219" t="str">
            <v>Back-to-School</v>
          </cell>
          <cell r="G219">
            <v>2008</v>
          </cell>
        </row>
        <row r="220">
          <cell r="A220" t="str">
            <v>9780310280941</v>
          </cell>
          <cell r="B220" t="str">
            <v>INTERSECT/WHERE FAITH/MEET DVD/ROM</v>
          </cell>
          <cell r="C220">
            <v>17.97</v>
          </cell>
          <cell r="D220">
            <v>39615</v>
          </cell>
          <cell r="E220">
            <v>39689</v>
          </cell>
          <cell r="F220" t="str">
            <v>Back-to-School</v>
          </cell>
          <cell r="G220">
            <v>2008</v>
          </cell>
        </row>
        <row r="221">
          <cell r="A221" t="str">
            <v>9780310271741</v>
          </cell>
          <cell r="B221" t="str">
            <v>JUST WALK ACROSS THE ROOM DVD</v>
          </cell>
          <cell r="C221">
            <v>17.97</v>
          </cell>
          <cell r="D221">
            <v>39615</v>
          </cell>
          <cell r="E221">
            <v>39689</v>
          </cell>
          <cell r="F221" t="str">
            <v>Back-to-School</v>
          </cell>
          <cell r="G221">
            <v>2008</v>
          </cell>
        </row>
        <row r="222">
          <cell r="A222" t="str">
            <v>9780310938521</v>
          </cell>
          <cell r="B222" t="str">
            <v>NIV ARCHAEOLOGICAL STDY BIBLE P/S</v>
          </cell>
          <cell r="C222">
            <v>34.97</v>
          </cell>
          <cell r="D222">
            <v>39615</v>
          </cell>
          <cell r="E222">
            <v>39689</v>
          </cell>
          <cell r="F222" t="str">
            <v>Back-to-School</v>
          </cell>
          <cell r="G222">
            <v>2008</v>
          </cell>
        </row>
        <row r="223">
          <cell r="A223" t="str">
            <v>9780310928041</v>
          </cell>
          <cell r="B223" t="str">
            <v>NIV QUEST STUDY BIB REV HC</v>
          </cell>
          <cell r="C223">
            <v>24.97</v>
          </cell>
          <cell r="D223">
            <v>39615</v>
          </cell>
          <cell r="E223">
            <v>39689</v>
          </cell>
          <cell r="F223" t="str">
            <v>Back-to-School</v>
          </cell>
          <cell r="G223">
            <v>2008</v>
          </cell>
        </row>
        <row r="224">
          <cell r="A224" t="str">
            <v>9780310927211</v>
          </cell>
          <cell r="B224" t="str">
            <v>NIV STUDENT BIB REV CMP HC</v>
          </cell>
          <cell r="C224">
            <v>17.97</v>
          </cell>
          <cell r="D224">
            <v>39615</v>
          </cell>
          <cell r="E224">
            <v>39689</v>
          </cell>
          <cell r="F224" t="str">
            <v>Back-to-School</v>
          </cell>
          <cell r="G224">
            <v>2008</v>
          </cell>
        </row>
        <row r="225">
          <cell r="A225" t="str">
            <v>9780310903260</v>
          </cell>
          <cell r="B225" t="str">
            <v>NIV TEXTBOOK EDITION BIBLE</v>
          </cell>
          <cell r="C225">
            <v>12.97</v>
          </cell>
          <cell r="D225">
            <v>39615</v>
          </cell>
          <cell r="E225">
            <v>39689</v>
          </cell>
          <cell r="F225" t="str">
            <v>Back-to-School</v>
          </cell>
          <cell r="G225">
            <v>2008</v>
          </cell>
          <cell r="H225" t="str">
            <v xml:space="preserve">    </v>
          </cell>
          <cell r="I225" t="str">
            <v xml:space="preserve">    </v>
          </cell>
          <cell r="J225" t="str">
            <v xml:space="preserve">    </v>
          </cell>
        </row>
        <row r="226">
          <cell r="A226" t="str">
            <v>9780310265238</v>
          </cell>
          <cell r="B226" t="str">
            <v>NOOMA/KICKBALL 006 ROB BELL DVD</v>
          </cell>
          <cell r="C226">
            <v>9.9700000000000006</v>
          </cell>
          <cell r="D226">
            <v>39615</v>
          </cell>
          <cell r="E226">
            <v>39689</v>
          </cell>
          <cell r="F226" t="str">
            <v>Back-to-School</v>
          </cell>
          <cell r="G226">
            <v>2008</v>
          </cell>
          <cell r="H226" t="str">
            <v xml:space="preserve">    </v>
          </cell>
          <cell r="I226" t="str">
            <v xml:space="preserve">    </v>
          </cell>
          <cell r="J226" t="str">
            <v xml:space="preserve">    </v>
          </cell>
        </row>
        <row r="227">
          <cell r="A227" t="str">
            <v>9780310265214</v>
          </cell>
          <cell r="B227" t="str">
            <v>NOOMA/NOISE 005 ROB BELL DVD</v>
          </cell>
          <cell r="C227">
            <v>9.9700000000000006</v>
          </cell>
          <cell r="D227">
            <v>39615</v>
          </cell>
          <cell r="E227">
            <v>39689</v>
          </cell>
          <cell r="F227" t="str">
            <v>Back-to-School</v>
          </cell>
          <cell r="G227">
            <v>2008</v>
          </cell>
          <cell r="H227" t="str">
            <v xml:space="preserve">    </v>
          </cell>
          <cell r="I227" t="str">
            <v xml:space="preserve">    </v>
          </cell>
          <cell r="J227" t="str">
            <v xml:space="preserve">    </v>
          </cell>
        </row>
        <row r="228">
          <cell r="A228" t="str">
            <v>9780310269434</v>
          </cell>
          <cell r="B228" t="str">
            <v>NOOMA/OPEN 019 ROB BELL DVD</v>
          </cell>
          <cell r="C228">
            <v>9.9700000000000006</v>
          </cell>
          <cell r="D228">
            <v>39615</v>
          </cell>
          <cell r="E228">
            <v>39689</v>
          </cell>
          <cell r="F228" t="str">
            <v>Back-to-School</v>
          </cell>
          <cell r="G228">
            <v>2008</v>
          </cell>
          <cell r="H228" t="str">
            <v xml:space="preserve">    </v>
          </cell>
          <cell r="I228" t="str">
            <v>X</v>
          </cell>
          <cell r="J228" t="str">
            <v xml:space="preserve">    </v>
          </cell>
        </row>
        <row r="229">
          <cell r="A229" t="str">
            <v>9780310269168</v>
          </cell>
          <cell r="B229" t="str">
            <v>NOOMA/RICH 013 ROB BELL DVD</v>
          </cell>
          <cell r="C229">
            <v>9.9700000000000006</v>
          </cell>
          <cell r="D229">
            <v>39615</v>
          </cell>
          <cell r="E229">
            <v>39689</v>
          </cell>
          <cell r="F229" t="str">
            <v>Back-to-School</v>
          </cell>
          <cell r="G229">
            <v>2008</v>
          </cell>
          <cell r="H229" t="str">
            <v xml:space="preserve">    </v>
          </cell>
          <cell r="I229" t="str">
            <v xml:space="preserve">    </v>
          </cell>
          <cell r="J229" t="str">
            <v xml:space="preserve">    </v>
          </cell>
        </row>
        <row r="230">
          <cell r="A230" t="str">
            <v>9780310286950</v>
          </cell>
          <cell r="B230" t="str">
            <v>NOOMA/SET VOL 1/10 PK - No Min</v>
          </cell>
          <cell r="C230">
            <v>99.97</v>
          </cell>
          <cell r="D230">
            <v>39615</v>
          </cell>
          <cell r="E230">
            <v>39689</v>
          </cell>
          <cell r="F230" t="str">
            <v>Back-to-School</v>
          </cell>
          <cell r="G230">
            <v>2008</v>
          </cell>
          <cell r="H230" t="str">
            <v xml:space="preserve">    </v>
          </cell>
          <cell r="I230" t="str">
            <v xml:space="preserve">    </v>
          </cell>
          <cell r="J230" t="str">
            <v xml:space="preserve">    </v>
          </cell>
        </row>
        <row r="231">
          <cell r="A231" t="str">
            <v>9780310269366</v>
          </cell>
          <cell r="B231" t="str">
            <v>NOOMA/STORE 016 ROB BELL</v>
          </cell>
          <cell r="C231">
            <v>9.9700000000000006</v>
          </cell>
          <cell r="D231">
            <v>39615</v>
          </cell>
          <cell r="E231">
            <v>39689</v>
          </cell>
          <cell r="F231" t="str">
            <v>Back-to-School</v>
          </cell>
          <cell r="G231">
            <v>2008</v>
          </cell>
          <cell r="H231" t="str">
            <v xml:space="preserve">    </v>
          </cell>
          <cell r="I231" t="str">
            <v xml:space="preserve">    </v>
          </cell>
          <cell r="J231" t="str">
            <v xml:space="preserve">    </v>
          </cell>
        </row>
        <row r="232">
          <cell r="A232" t="str">
            <v>9780310711995</v>
          </cell>
          <cell r="B232" t="str">
            <v>OFF MY CASE FOR KIDS</v>
          </cell>
          <cell r="C232">
            <v>4.97</v>
          </cell>
          <cell r="D232">
            <v>39615</v>
          </cell>
          <cell r="E232">
            <v>39689</v>
          </cell>
          <cell r="F232" t="str">
            <v>Back-to-School</v>
          </cell>
          <cell r="G232">
            <v>2008</v>
          </cell>
          <cell r="H232" t="str">
            <v xml:space="preserve">    </v>
          </cell>
          <cell r="I232" t="str">
            <v xml:space="preserve">    </v>
          </cell>
          <cell r="J232" t="str">
            <v xml:space="preserve">    </v>
          </cell>
        </row>
        <row r="233">
          <cell r="A233" t="str">
            <v>9780310275251</v>
          </cell>
          <cell r="B233" t="str">
            <v>PRAYER DVD</v>
          </cell>
          <cell r="C233">
            <v>17.97</v>
          </cell>
          <cell r="D233">
            <v>39615</v>
          </cell>
          <cell r="E233">
            <v>39689</v>
          </cell>
          <cell r="F233" t="str">
            <v>Back-to-School</v>
          </cell>
          <cell r="G233">
            <v>2008</v>
          </cell>
          <cell r="H233" t="str">
            <v xml:space="preserve">    </v>
          </cell>
          <cell r="I233" t="str">
            <v xml:space="preserve">    </v>
          </cell>
          <cell r="J233" t="str">
            <v xml:space="preserve">    </v>
          </cell>
        </row>
        <row r="234">
          <cell r="A234" t="str">
            <v>9780310277835</v>
          </cell>
          <cell r="B234" t="str">
            <v>REGROUP DVD</v>
          </cell>
          <cell r="C234">
            <v>19.97</v>
          </cell>
          <cell r="D234">
            <v>39615</v>
          </cell>
          <cell r="E234">
            <v>39689</v>
          </cell>
          <cell r="F234" t="str">
            <v>Back-to-School</v>
          </cell>
          <cell r="G234">
            <v>2008</v>
          </cell>
          <cell r="H234" t="str">
            <v xml:space="preserve">    </v>
          </cell>
          <cell r="I234" t="str">
            <v xml:space="preserve">    </v>
          </cell>
          <cell r="J234" t="str">
            <v xml:space="preserve">    </v>
          </cell>
        </row>
        <row r="235">
          <cell r="A235" t="str">
            <v>9780310934448</v>
          </cell>
          <cell r="B235" t="str">
            <v>TNIV COLLEGE DEV BIB MOCHA/AQUA DUO</v>
          </cell>
          <cell r="C235">
            <v>29.97</v>
          </cell>
          <cell r="D235">
            <v>39615</v>
          </cell>
          <cell r="E235">
            <v>39689</v>
          </cell>
          <cell r="F235" t="str">
            <v>Back-to-School</v>
          </cell>
          <cell r="G235">
            <v>2008</v>
          </cell>
          <cell r="H235" t="str">
            <v xml:space="preserve">    </v>
          </cell>
          <cell r="I235" t="str">
            <v xml:space="preserve">    </v>
          </cell>
          <cell r="J235" t="str">
            <v xml:space="preserve">    </v>
          </cell>
        </row>
        <row r="236">
          <cell r="A236" t="str">
            <v>9780310267355</v>
          </cell>
          <cell r="B236" t="str">
            <v>WHEN GODS PEOPLE PRAY CURRICUL DVD</v>
          </cell>
          <cell r="C236">
            <v>17.97</v>
          </cell>
          <cell r="D236">
            <v>39615</v>
          </cell>
          <cell r="E236">
            <v>39689</v>
          </cell>
          <cell r="F236" t="str">
            <v>Back-to-School</v>
          </cell>
          <cell r="G236">
            <v>2008</v>
          </cell>
          <cell r="H236" t="str">
            <v xml:space="preserve">    </v>
          </cell>
          <cell r="I236" t="str">
            <v xml:space="preserve">    </v>
          </cell>
          <cell r="J236" t="str">
            <v xml:space="preserve">    </v>
          </cell>
        </row>
        <row r="237">
          <cell r="A237" t="str">
            <v>9780310279198</v>
          </cell>
          <cell r="B237" t="str">
            <v>BECOMING A CONTAGIOUS CHURCH</v>
          </cell>
          <cell r="C237">
            <v>8.9939999999999998</v>
          </cell>
          <cell r="D237">
            <v>39631</v>
          </cell>
          <cell r="E237">
            <v>39642</v>
          </cell>
          <cell r="F237" t="str">
            <v>Book of the Month</v>
          </cell>
          <cell r="G237">
            <v>2008</v>
          </cell>
          <cell r="H237" t="str">
            <v xml:space="preserve">    </v>
          </cell>
          <cell r="I237" t="str">
            <v xml:space="preserve">    </v>
          </cell>
          <cell r="J237" t="str">
            <v xml:space="preserve">    </v>
          </cell>
        </row>
        <row r="238">
          <cell r="A238" t="str">
            <v>9780310276036</v>
          </cell>
          <cell r="B238" t="str">
            <v>FAITH</v>
          </cell>
          <cell r="C238">
            <v>11.393999999999998</v>
          </cell>
          <cell r="D238">
            <v>39631</v>
          </cell>
          <cell r="E238">
            <v>39642</v>
          </cell>
          <cell r="F238" t="str">
            <v>Book of the Month</v>
          </cell>
          <cell r="G238">
            <v>2008</v>
          </cell>
          <cell r="H238" t="str">
            <v>X</v>
          </cell>
          <cell r="I238" t="str">
            <v>X</v>
          </cell>
          <cell r="J238" t="str">
            <v>X</v>
          </cell>
        </row>
        <row r="239">
          <cell r="A239" t="str">
            <v>9780310273004</v>
          </cell>
          <cell r="B239" t="str">
            <v>RICK WARRENS BIB STDY METHODS SC</v>
          </cell>
          <cell r="C239">
            <v>8.9939999999999998</v>
          </cell>
          <cell r="D239">
            <v>39631</v>
          </cell>
          <cell r="E239">
            <v>39642</v>
          </cell>
          <cell r="F239" t="str">
            <v>Book of the Month</v>
          </cell>
          <cell r="G239">
            <v>2008</v>
          </cell>
          <cell r="H239" t="str">
            <v xml:space="preserve">    </v>
          </cell>
          <cell r="I239" t="str">
            <v xml:space="preserve">    </v>
          </cell>
          <cell r="J239" t="str">
            <v xml:space="preserve">    </v>
          </cell>
        </row>
        <row r="240">
          <cell r="A240" t="str">
            <v>9780310714101</v>
          </cell>
          <cell r="B240" t="str">
            <v>STEP INTO THE BIBLE</v>
          </cell>
          <cell r="C240">
            <v>8.9939999999999998</v>
          </cell>
          <cell r="D240">
            <v>39631</v>
          </cell>
          <cell r="E240">
            <v>39642</v>
          </cell>
          <cell r="F240" t="str">
            <v>Book of the Month</v>
          </cell>
          <cell r="G240">
            <v>2008</v>
          </cell>
          <cell r="H240" t="str">
            <v xml:space="preserve">    </v>
          </cell>
          <cell r="I240" t="str">
            <v>X</v>
          </cell>
          <cell r="J240" t="str">
            <v xml:space="preserve">    </v>
          </cell>
        </row>
        <row r="241">
          <cell r="A241" t="str">
            <v>9780310242109</v>
          </cell>
          <cell r="B241" t="str">
            <v>CASE FOR THE REAL JESUS</v>
          </cell>
          <cell r="C241">
            <v>13.193999999999999</v>
          </cell>
          <cell r="D241">
            <v>39664</v>
          </cell>
          <cell r="E241">
            <v>39675</v>
          </cell>
          <cell r="F241" t="str">
            <v>Book of the Month</v>
          </cell>
          <cell r="G241">
            <v>2008</v>
          </cell>
          <cell r="H241" t="str">
            <v>X</v>
          </cell>
          <cell r="I241" t="str">
            <v xml:space="preserve">    </v>
          </cell>
          <cell r="J241" t="str">
            <v xml:space="preserve">    </v>
          </cell>
        </row>
        <row r="242">
          <cell r="A242" t="str">
            <v>9780310271192</v>
          </cell>
          <cell r="B242" t="str">
            <v>FAITH LES/GRPWARE SM GR DUST V6 DVD</v>
          </cell>
          <cell r="C242">
            <v>23.994</v>
          </cell>
          <cell r="D242">
            <v>39664</v>
          </cell>
          <cell r="E242">
            <v>39675</v>
          </cell>
          <cell r="F242" t="str">
            <v>Book of the Month</v>
          </cell>
          <cell r="G242">
            <v>2008</v>
          </cell>
          <cell r="H242" t="str">
            <v xml:space="preserve">    </v>
          </cell>
          <cell r="I242" t="str">
            <v xml:space="preserve">    </v>
          </cell>
          <cell r="J242" t="str">
            <v xml:space="preserve">    </v>
          </cell>
        </row>
        <row r="243">
          <cell r="A243" t="str">
            <v>9780310266693</v>
          </cell>
          <cell r="B243" t="str">
            <v>JUST WALK ACROSS THE ROOM</v>
          </cell>
          <cell r="C243">
            <v>11.993999999999998</v>
          </cell>
          <cell r="D243">
            <v>39664</v>
          </cell>
          <cell r="E243">
            <v>39675</v>
          </cell>
          <cell r="F243" t="str">
            <v>Book of the Month</v>
          </cell>
          <cell r="G243">
            <v>2008</v>
          </cell>
          <cell r="H243" t="str">
            <v xml:space="preserve">    </v>
          </cell>
          <cell r="I243" t="str">
            <v xml:space="preserve">    </v>
          </cell>
          <cell r="J243" t="str">
            <v xml:space="preserve">    </v>
          </cell>
        </row>
        <row r="244">
          <cell r="A244" t="str">
            <v>9780310712145</v>
          </cell>
          <cell r="B244" t="str">
            <v>LETS GO ON A MOMMY DATE HC</v>
          </cell>
          <cell r="C244">
            <v>9.5939999999999994</v>
          </cell>
          <cell r="D244">
            <v>39664</v>
          </cell>
          <cell r="E244">
            <v>39675</v>
          </cell>
          <cell r="F244" t="str">
            <v>Book of the Month</v>
          </cell>
          <cell r="G244">
            <v>2008</v>
          </cell>
          <cell r="H244" t="str">
            <v>X</v>
          </cell>
          <cell r="I244" t="str">
            <v>X</v>
          </cell>
          <cell r="J244" t="str">
            <v>X</v>
          </cell>
        </row>
        <row r="245">
          <cell r="A245" t="str">
            <v>9780310266624</v>
          </cell>
          <cell r="B245" t="str">
            <v>ESSENTIAL BIBLE COMPANION</v>
          </cell>
          <cell r="C245">
            <v>8.9939999999999998</v>
          </cell>
          <cell r="D245">
            <v>39692</v>
          </cell>
          <cell r="E245">
            <v>39703</v>
          </cell>
          <cell r="F245" t="str">
            <v>Book of the Month</v>
          </cell>
          <cell r="G245">
            <v>2008</v>
          </cell>
          <cell r="H245" t="str">
            <v xml:space="preserve">    </v>
          </cell>
          <cell r="I245" t="str">
            <v xml:space="preserve">    </v>
          </cell>
          <cell r="J245" t="str">
            <v xml:space="preserve">    </v>
          </cell>
        </row>
        <row r="246">
          <cell r="A246" t="str">
            <v>9780310278429</v>
          </cell>
          <cell r="B246" t="str">
            <v>JESUS FOR PRESIDENT</v>
          </cell>
          <cell r="C246">
            <v>10.193999999999999</v>
          </cell>
          <cell r="D246">
            <v>39692</v>
          </cell>
          <cell r="E246">
            <v>39703</v>
          </cell>
          <cell r="F246" t="str">
            <v>Book of the Month</v>
          </cell>
          <cell r="G246">
            <v>2008</v>
          </cell>
          <cell r="H246" t="str">
            <v>X</v>
          </cell>
          <cell r="I246" t="str">
            <v>X</v>
          </cell>
          <cell r="J246" t="str">
            <v>X</v>
          </cell>
        </row>
        <row r="247">
          <cell r="A247" t="str">
            <v>9780310920083</v>
          </cell>
          <cell r="B247" t="str">
            <v>NIRV READ WITH ME BIBLE REV HC</v>
          </cell>
          <cell r="C247">
            <v>10.193999999999999</v>
          </cell>
          <cell r="D247">
            <v>39692</v>
          </cell>
          <cell r="E247">
            <v>39703</v>
          </cell>
          <cell r="F247" t="str">
            <v>Book of the Month</v>
          </cell>
          <cell r="G247">
            <v>2008</v>
          </cell>
          <cell r="H247" t="str">
            <v xml:space="preserve">    </v>
          </cell>
          <cell r="I247" t="str">
            <v xml:space="preserve">    </v>
          </cell>
          <cell r="J247" t="str">
            <v xml:space="preserve">    </v>
          </cell>
        </row>
        <row r="248">
          <cell r="A248" t="str">
            <v>9780310276999</v>
          </cell>
          <cell r="B248" t="str">
            <v>PURPOSE DRIVEN LIFE SC</v>
          </cell>
          <cell r="C248">
            <v>8.9939999999999998</v>
          </cell>
          <cell r="D248">
            <v>39692</v>
          </cell>
          <cell r="E248">
            <v>39703</v>
          </cell>
          <cell r="F248" t="str">
            <v>Book of the Month</v>
          </cell>
          <cell r="G248">
            <v>2008</v>
          </cell>
          <cell r="H248" t="str">
            <v>X</v>
          </cell>
          <cell r="I248" t="str">
            <v xml:space="preserve">    </v>
          </cell>
          <cell r="J248" t="str">
            <v xml:space="preserve">    </v>
          </cell>
        </row>
        <row r="249">
          <cell r="A249" t="str">
            <v>9780310286783</v>
          </cell>
          <cell r="B249" t="str">
            <v>BETWEEN SUNDAYS SC</v>
          </cell>
          <cell r="C249">
            <v>8.9939999999999998</v>
          </cell>
          <cell r="D249">
            <v>39734</v>
          </cell>
          <cell r="E249">
            <v>39745</v>
          </cell>
          <cell r="F249" t="str">
            <v>Book of the Month</v>
          </cell>
          <cell r="G249">
            <v>2008</v>
          </cell>
          <cell r="H249" t="str">
            <v>X</v>
          </cell>
          <cell r="I249" t="str">
            <v xml:space="preserve">    </v>
          </cell>
          <cell r="J249" t="str">
            <v>X</v>
          </cell>
        </row>
        <row r="250">
          <cell r="A250" t="str">
            <v>9780310259947</v>
          </cell>
          <cell r="B250" t="str">
            <v>HALLEYS BIB HANDBK W/NIV DELUXE ED</v>
          </cell>
          <cell r="C250">
            <v>14.993999999999998</v>
          </cell>
          <cell r="D250">
            <v>39734</v>
          </cell>
          <cell r="E250">
            <v>39745</v>
          </cell>
          <cell r="F250" t="str">
            <v>Book of the Month</v>
          </cell>
          <cell r="G250">
            <v>2008</v>
          </cell>
          <cell r="H250" t="str">
            <v xml:space="preserve">    </v>
          </cell>
          <cell r="I250" t="str">
            <v xml:space="preserve">    </v>
          </cell>
          <cell r="J250" t="str">
            <v xml:space="preserve">    </v>
          </cell>
        </row>
        <row r="251">
          <cell r="A251" t="str">
            <v>9780310921424</v>
          </cell>
          <cell r="B251" t="str">
            <v>NIRV LITTLE KIDS ADVENTURE BIBLE</v>
          </cell>
          <cell r="C251">
            <v>10.793999999999999</v>
          </cell>
          <cell r="D251">
            <v>39734</v>
          </cell>
          <cell r="E251">
            <v>39745</v>
          </cell>
          <cell r="F251" t="str">
            <v>Book of the Month</v>
          </cell>
          <cell r="G251">
            <v>2008</v>
          </cell>
          <cell r="H251" t="str">
            <v xml:space="preserve">    </v>
          </cell>
          <cell r="I251" t="str">
            <v xml:space="preserve">    </v>
          </cell>
          <cell r="J251" t="str">
            <v xml:space="preserve">    </v>
          </cell>
        </row>
        <row r="252">
          <cell r="A252" t="str">
            <v>9780310271055</v>
          </cell>
          <cell r="B252" t="str">
            <v>PRAYER</v>
          </cell>
          <cell r="C252">
            <v>13.193999999999999</v>
          </cell>
          <cell r="D252">
            <v>39734</v>
          </cell>
          <cell r="E252">
            <v>39745</v>
          </cell>
          <cell r="F252" t="str">
            <v>Book of the Month</v>
          </cell>
          <cell r="G252">
            <v>2008</v>
          </cell>
          <cell r="H252" t="str">
            <v xml:space="preserve">    </v>
          </cell>
          <cell r="I252" t="str">
            <v xml:space="preserve">    </v>
          </cell>
          <cell r="J252" t="str">
            <v xml:space="preserve">    </v>
          </cell>
        </row>
        <row r="253">
          <cell r="A253" t="str">
            <v>9780310274506</v>
          </cell>
          <cell r="B253" t="str">
            <v>BASIC BIB LIBRARY 6.0 WIN CDR</v>
          </cell>
          <cell r="C253">
            <v>17.994</v>
          </cell>
          <cell r="D253">
            <v>39755</v>
          </cell>
          <cell r="E253">
            <v>39766</v>
          </cell>
          <cell r="F253" t="str">
            <v>Book of the Month</v>
          </cell>
          <cell r="G253">
            <v>2008</v>
          </cell>
          <cell r="H253" t="str">
            <v xml:space="preserve">    </v>
          </cell>
          <cell r="I253" t="str">
            <v xml:space="preserve">    </v>
          </cell>
          <cell r="J253" t="str">
            <v xml:space="preserve">    </v>
          </cell>
        </row>
        <row r="254">
          <cell r="A254" t="str">
            <v>9780310708254</v>
          </cell>
          <cell r="B254" t="str">
            <v>JESUS STORYBOOK BIBLE</v>
          </cell>
          <cell r="C254">
            <v>10.193999999999999</v>
          </cell>
          <cell r="D254">
            <v>39755</v>
          </cell>
          <cell r="E254">
            <v>39766</v>
          </cell>
          <cell r="F254" t="str">
            <v>Book of the Month</v>
          </cell>
          <cell r="G254">
            <v>2008</v>
          </cell>
        </row>
        <row r="255">
          <cell r="A255" t="str">
            <v>9780310285540</v>
          </cell>
          <cell r="B255" t="str">
            <v>LIVING WATER (min of 30 to receive discount)</v>
          </cell>
          <cell r="C255">
            <v>8.9939999999999998</v>
          </cell>
          <cell r="D255">
            <v>39755</v>
          </cell>
          <cell r="E255">
            <v>39766</v>
          </cell>
          <cell r="F255" t="str">
            <v>Book of the Month</v>
          </cell>
          <cell r="G255">
            <v>2008</v>
          </cell>
          <cell r="H255" t="str">
            <v xml:space="preserve">    </v>
          </cell>
          <cell r="I255" t="str">
            <v xml:space="preserve">    </v>
          </cell>
          <cell r="J255" t="str">
            <v xml:space="preserve">    </v>
          </cell>
        </row>
        <row r="256">
          <cell r="A256" t="str">
            <v>9780310280675</v>
          </cell>
          <cell r="B256" t="str">
            <v>SEX GOD SC</v>
          </cell>
          <cell r="C256">
            <v>8.9939999999999998</v>
          </cell>
          <cell r="D256">
            <v>39755</v>
          </cell>
          <cell r="E256">
            <v>39766</v>
          </cell>
          <cell r="F256" t="str">
            <v>Book of the Month</v>
          </cell>
          <cell r="G256">
            <v>2008</v>
          </cell>
          <cell r="H256" t="str">
            <v xml:space="preserve">    </v>
          </cell>
          <cell r="I256" t="str">
            <v xml:space="preserve">    </v>
          </cell>
          <cell r="J256" t="str">
            <v xml:space="preserve">    </v>
          </cell>
        </row>
        <row r="257">
          <cell r="A257" t="str">
            <v>9780310926054</v>
          </cell>
          <cell r="B257" t="str">
            <v>NIV ARCHAEOLOGICAL STDY HC</v>
          </cell>
          <cell r="C257">
            <v>34.97</v>
          </cell>
          <cell r="D257">
            <v>39661</v>
          </cell>
          <cell r="E257">
            <v>39745</v>
          </cell>
          <cell r="F257" t="str">
            <v>Fall</v>
          </cell>
          <cell r="G257">
            <v>2008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motion"/>
      <sheetName val="Promo Proj"/>
      <sheetName val="Sales Review"/>
      <sheetName val="Array"/>
      <sheetName val="REFRESH"/>
      <sheetName val="DataTracker L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mier"/>
      <sheetName val="1-5k"/>
      <sheetName val="5-10k"/>
      <sheetName val="10-15k"/>
      <sheetName val="15-30k"/>
      <sheetName val="30-50k"/>
      <sheetName val="50-75k"/>
      <sheetName val="75-100k"/>
      <sheetName val="100+"/>
      <sheetName val="Array"/>
      <sheetName val="Menu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mailto:order@ivpress.com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mailto:mpcustomerservice@moody.edu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mailto:csresponse@tyndale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LifewayTrade@Lifeway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orders@bakerpublishinggroup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info@barbourbooks.com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Service@CarsonHomeAccents.com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custservice@cagifts.com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F0B38-BAC3-4AC7-B91D-9FF9B10CC3F9}">
  <sheetPr>
    <tabColor rgb="FFC00000"/>
  </sheetPr>
  <dimension ref="A1:I30"/>
  <sheetViews>
    <sheetView showGridLines="0" workbookViewId="0">
      <selection activeCell="K14" sqref="K14"/>
    </sheetView>
  </sheetViews>
  <sheetFormatPr defaultRowHeight="15"/>
  <cols>
    <col min="1" max="1" width="3.44140625" customWidth="1"/>
    <col min="7" max="7" width="3.44140625" customWidth="1"/>
  </cols>
  <sheetData>
    <row r="1" spans="1:9" ht="47.25" customHeight="1">
      <c r="A1" s="331" t="s">
        <v>175</v>
      </c>
      <c r="B1" s="331"/>
      <c r="C1" s="331"/>
      <c r="D1" s="331"/>
      <c r="E1" s="331"/>
      <c r="F1" s="331"/>
      <c r="G1" s="134"/>
      <c r="H1" s="134"/>
      <c r="I1" s="134"/>
    </row>
    <row r="2" spans="1:9" ht="30.75" customHeight="1">
      <c r="A2" s="135"/>
      <c r="B2" s="135"/>
      <c r="C2" s="135"/>
      <c r="D2" s="135"/>
      <c r="E2" s="135"/>
      <c r="F2" s="135"/>
      <c r="G2" s="135"/>
    </row>
    <row r="3" spans="1:9" ht="15" customHeight="1">
      <c r="A3" s="332" t="s">
        <v>139</v>
      </c>
      <c r="B3" s="332"/>
      <c r="C3" s="332"/>
      <c r="D3" s="332"/>
      <c r="E3" s="332"/>
      <c r="F3" s="332"/>
      <c r="G3" s="135"/>
    </row>
    <row r="4" spans="1:9" ht="15" customHeight="1">
      <c r="A4" s="332"/>
      <c r="B4" s="332"/>
      <c r="C4" s="332"/>
      <c r="D4" s="332"/>
      <c r="E4" s="332"/>
      <c r="F4" s="332"/>
      <c r="G4" s="135"/>
    </row>
    <row r="5" spans="1:9" ht="15" customHeight="1">
      <c r="A5" s="332"/>
      <c r="B5" s="332"/>
      <c r="C5" s="332"/>
      <c r="D5" s="332"/>
      <c r="E5" s="332"/>
      <c r="F5" s="332"/>
      <c r="G5" s="135"/>
    </row>
    <row r="6" spans="1:9" ht="15" customHeight="1">
      <c r="A6" s="332"/>
      <c r="B6" s="332"/>
      <c r="C6" s="332"/>
      <c r="D6" s="332"/>
      <c r="E6" s="332"/>
      <c r="F6" s="332"/>
      <c r="G6" s="135"/>
    </row>
    <row r="7" spans="1:9" ht="15" customHeight="1">
      <c r="A7" s="332"/>
      <c r="B7" s="332"/>
      <c r="C7" s="332"/>
      <c r="D7" s="332"/>
      <c r="E7" s="332"/>
      <c r="F7" s="332"/>
      <c r="G7" s="135"/>
    </row>
    <row r="8" spans="1:9" ht="15" customHeight="1">
      <c r="A8" s="332"/>
      <c r="B8" s="332"/>
      <c r="C8" s="332"/>
      <c r="D8" s="332"/>
      <c r="E8" s="332"/>
      <c r="F8" s="332"/>
      <c r="G8" s="135"/>
    </row>
    <row r="9" spans="1:9" ht="15" customHeight="1">
      <c r="A9" s="332"/>
      <c r="B9" s="332"/>
      <c r="C9" s="332"/>
      <c r="D9" s="332"/>
      <c r="E9" s="332"/>
      <c r="F9" s="332"/>
      <c r="G9" s="135"/>
      <c r="I9" s="136"/>
    </row>
    <row r="10" spans="1:9" ht="15" customHeight="1">
      <c r="A10" s="332"/>
      <c r="B10" s="332"/>
      <c r="C10" s="332"/>
      <c r="D10" s="332"/>
      <c r="E10" s="332"/>
      <c r="F10" s="332"/>
      <c r="G10" s="135"/>
    </row>
    <row r="11" spans="1:9" ht="15" customHeight="1">
      <c r="A11" s="332"/>
      <c r="B11" s="332"/>
      <c r="C11" s="332"/>
      <c r="D11" s="332"/>
      <c r="E11" s="332"/>
      <c r="F11" s="332"/>
      <c r="G11" s="135"/>
    </row>
    <row r="12" spans="1:9" ht="15" customHeight="1">
      <c r="A12" s="332"/>
      <c r="B12" s="332"/>
      <c r="C12" s="332"/>
      <c r="D12" s="332"/>
      <c r="E12" s="332"/>
      <c r="F12" s="332"/>
      <c r="G12" s="135"/>
    </row>
    <row r="13" spans="1:9" ht="15" customHeight="1">
      <c r="A13" s="332"/>
      <c r="B13" s="332"/>
      <c r="C13" s="332"/>
      <c r="D13" s="332"/>
      <c r="E13" s="332"/>
      <c r="F13" s="332"/>
      <c r="G13" s="135"/>
    </row>
    <row r="14" spans="1:9" ht="15" customHeight="1">
      <c r="A14" s="332"/>
      <c r="B14" s="332"/>
      <c r="C14" s="332"/>
      <c r="D14" s="332"/>
      <c r="E14" s="332"/>
      <c r="F14" s="332"/>
      <c r="G14" s="135"/>
    </row>
    <row r="15" spans="1:9" ht="15" customHeight="1">
      <c r="A15" s="332"/>
      <c r="B15" s="332"/>
      <c r="C15" s="332"/>
      <c r="D15" s="332"/>
      <c r="E15" s="332"/>
      <c r="F15" s="332"/>
      <c r="G15" s="135"/>
    </row>
    <row r="16" spans="1:9" ht="15" customHeight="1">
      <c r="A16" s="332"/>
      <c r="B16" s="332"/>
      <c r="C16" s="332"/>
      <c r="D16" s="332"/>
      <c r="E16" s="332"/>
      <c r="F16" s="332"/>
      <c r="G16" s="135"/>
    </row>
    <row r="17" spans="1:7" ht="15" customHeight="1">
      <c r="A17" s="332"/>
      <c r="B17" s="332"/>
      <c r="C17" s="332"/>
      <c r="D17" s="332"/>
      <c r="E17" s="332"/>
      <c r="F17" s="332"/>
      <c r="G17" s="135"/>
    </row>
    <row r="18" spans="1:7" ht="15" customHeight="1">
      <c r="A18" s="332"/>
      <c r="B18" s="332"/>
      <c r="C18" s="332"/>
      <c r="D18" s="332"/>
      <c r="E18" s="332"/>
      <c r="F18" s="332"/>
      <c r="G18" s="135"/>
    </row>
    <row r="19" spans="1:7" ht="15" customHeight="1">
      <c r="A19" s="332"/>
      <c r="B19" s="332"/>
      <c r="C19" s="332"/>
      <c r="D19" s="332"/>
      <c r="E19" s="332"/>
      <c r="F19" s="332"/>
      <c r="G19" s="135"/>
    </row>
    <row r="20" spans="1:7" ht="15" customHeight="1">
      <c r="A20" s="332"/>
      <c r="B20" s="332"/>
      <c r="C20" s="332"/>
      <c r="D20" s="332"/>
      <c r="E20" s="332"/>
      <c r="F20" s="332"/>
      <c r="G20" s="135"/>
    </row>
    <row r="21" spans="1:7" ht="15" customHeight="1">
      <c r="A21" s="332"/>
      <c r="B21" s="332"/>
      <c r="C21" s="332"/>
      <c r="D21" s="332"/>
      <c r="E21" s="332"/>
      <c r="F21" s="332"/>
      <c r="G21" s="135"/>
    </row>
    <row r="22" spans="1:7" ht="15" customHeight="1">
      <c r="A22" s="332"/>
      <c r="B22" s="332"/>
      <c r="C22" s="332"/>
      <c r="D22" s="332"/>
      <c r="E22" s="332"/>
      <c r="F22" s="332"/>
      <c r="G22" s="135"/>
    </row>
    <row r="23" spans="1:7" ht="15" customHeight="1">
      <c r="A23" s="332"/>
      <c r="B23" s="332"/>
      <c r="C23" s="332"/>
      <c r="D23" s="332"/>
      <c r="E23" s="332"/>
      <c r="F23" s="332"/>
      <c r="G23" s="135"/>
    </row>
    <row r="24" spans="1:7" ht="15" customHeight="1">
      <c r="A24" s="332"/>
      <c r="B24" s="332"/>
      <c r="C24" s="332"/>
      <c r="D24" s="332"/>
      <c r="E24" s="332"/>
      <c r="F24" s="332"/>
      <c r="G24" s="135"/>
    </row>
    <row r="25" spans="1:7" ht="15" customHeight="1">
      <c r="A25" s="332"/>
      <c r="B25" s="332"/>
      <c r="C25" s="332"/>
      <c r="D25" s="332"/>
      <c r="E25" s="332"/>
      <c r="F25" s="332"/>
      <c r="G25" s="135"/>
    </row>
    <row r="26" spans="1:7">
      <c r="A26" s="332"/>
      <c r="B26" s="332"/>
      <c r="C26" s="332"/>
      <c r="D26" s="332"/>
      <c r="E26" s="332"/>
      <c r="F26" s="332"/>
    </row>
    <row r="27" spans="1:7">
      <c r="A27" s="332"/>
      <c r="B27" s="332"/>
      <c r="C27" s="332"/>
      <c r="D27" s="332"/>
      <c r="E27" s="332"/>
      <c r="F27" s="332"/>
    </row>
    <row r="28" spans="1:7">
      <c r="A28" s="332"/>
      <c r="B28" s="332"/>
      <c r="C28" s="332"/>
      <c r="D28" s="332"/>
      <c r="E28" s="332"/>
      <c r="F28" s="332"/>
    </row>
    <row r="29" spans="1:7">
      <c r="A29" s="332"/>
      <c r="B29" s="332"/>
      <c r="C29" s="332"/>
      <c r="D29" s="332"/>
      <c r="E29" s="332"/>
      <c r="F29" s="332"/>
    </row>
    <row r="30" spans="1:7">
      <c r="A30" s="332"/>
      <c r="B30" s="332"/>
      <c r="C30" s="332"/>
      <c r="D30" s="332"/>
      <c r="E30" s="332"/>
      <c r="F30" s="332"/>
    </row>
  </sheetData>
  <mergeCells count="2">
    <mergeCell ref="A1:F1"/>
    <mergeCell ref="A3:F30"/>
  </mergeCells>
  <printOptions horizontalCentered="1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79F3A-0F21-4201-A78B-79B4CD9B1612}">
  <dimension ref="A13:J13"/>
  <sheetViews>
    <sheetView showGridLines="0" workbookViewId="0">
      <selection activeCell="I19" sqref="I19"/>
    </sheetView>
  </sheetViews>
  <sheetFormatPr defaultRowHeight="15"/>
  <cols>
    <col min="1" max="1" width="36.88671875" style="1" customWidth="1"/>
    <col min="2" max="2" width="8.5546875" style="1" customWidth="1"/>
    <col min="3" max="3" width="11.77734375" style="2" customWidth="1"/>
    <col min="4" max="4" width="8.88671875" style="20" customWidth="1"/>
    <col min="5" max="5" width="8.88671875" style="3"/>
    <col min="6" max="6" width="8.88671875" style="14"/>
    <col min="7" max="7" width="8.88671875" style="14" customWidth="1"/>
    <col min="8" max="8" width="8.88671875" style="3"/>
    <col min="9" max="9" width="10.77734375" style="14" customWidth="1"/>
    <col min="10" max="16384" width="8.88671875" style="5"/>
  </cols>
  <sheetData>
    <row r="13" spans="10:10">
      <c r="J13" s="104"/>
    </row>
  </sheetData>
  <sheetProtection selectLockedCells="1"/>
  <conditionalFormatting sqref="C1:C1048576">
    <cfRule type="duplicateValues" dxfId="35" priority="1"/>
  </conditionalFormatting>
  <printOptions horizontalCentered="1"/>
  <pageMargins left="0.2" right="0.2" top="0.25" bottom="0.5" header="0.3" footer="0.3"/>
  <pageSetup orientation="portrait" r:id="rId1"/>
  <headerFooter>
    <oddFooter>&amp;C&amp;"-,Regular"&amp;11&amp;A  &amp;F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C6B3C-F683-4C5E-ACFF-7AF59CFAB6D8}">
  <sheetPr>
    <pageSetUpPr fitToPage="1"/>
  </sheetPr>
  <dimension ref="A1:K62"/>
  <sheetViews>
    <sheetView view="pageBreakPreview" zoomScale="60" zoomScaleNormal="100" workbookViewId="0">
      <selection activeCell="C24" sqref="C24"/>
    </sheetView>
  </sheetViews>
  <sheetFormatPr defaultRowHeight="15.75"/>
  <cols>
    <col min="1" max="1" width="4.77734375" style="182" bestFit="1" customWidth="1"/>
    <col min="2" max="2" width="11.44140625" style="179" customWidth="1"/>
    <col min="3" max="3" width="39.6640625" style="179" customWidth="1"/>
    <col min="4" max="4" width="15.33203125" style="182" customWidth="1"/>
    <col min="5" max="5" width="7.88671875" style="190" customWidth="1"/>
    <col min="6" max="6" width="8" style="190" customWidth="1"/>
    <col min="7" max="7" width="7.5546875" style="185" customWidth="1"/>
    <col min="8" max="8" width="1.33203125" style="179" customWidth="1"/>
    <col min="9" max="9" width="8.88671875" style="180"/>
    <col min="10" max="10" width="9.77734375" style="181" bestFit="1" customWidth="1"/>
    <col min="11" max="11" width="8.88671875" style="181"/>
    <col min="12" max="16384" width="8.88671875" style="179"/>
  </cols>
  <sheetData>
    <row r="1" spans="1:11" ht="21.75" thickBot="1">
      <c r="A1" s="175"/>
      <c r="B1" s="176"/>
      <c r="C1" s="176"/>
      <c r="D1" s="175"/>
      <c r="E1" s="177"/>
      <c r="F1" s="177"/>
      <c r="G1" s="178" t="s">
        <v>179</v>
      </c>
    </row>
    <row r="3" spans="1:11">
      <c r="B3" s="183" t="s">
        <v>140</v>
      </c>
      <c r="C3" s="184" t="s">
        <v>180</v>
      </c>
      <c r="D3" s="183" t="s">
        <v>141</v>
      </c>
      <c r="E3" s="362">
        <f>$E$4-15</f>
        <v>45110</v>
      </c>
      <c r="F3" s="362"/>
    </row>
    <row r="4" spans="1:11">
      <c r="B4" s="183" t="s">
        <v>142</v>
      </c>
      <c r="C4" s="184"/>
      <c r="D4" s="183" t="s">
        <v>143</v>
      </c>
      <c r="E4" s="362">
        <v>45125</v>
      </c>
      <c r="F4" s="362"/>
    </row>
    <row r="5" spans="1:11">
      <c r="B5" s="183" t="s">
        <v>144</v>
      </c>
      <c r="C5" s="184" t="s">
        <v>180</v>
      </c>
      <c r="D5" s="183" t="s">
        <v>145</v>
      </c>
      <c r="E5" s="362">
        <v>45166</v>
      </c>
      <c r="F5" s="362"/>
    </row>
    <row r="6" spans="1:11">
      <c r="B6" s="183" t="s">
        <v>146</v>
      </c>
      <c r="C6" s="186" t="s">
        <v>180</v>
      </c>
      <c r="D6" s="183" t="s">
        <v>147</v>
      </c>
      <c r="E6" s="363">
        <f>$E$4-15</f>
        <v>45110</v>
      </c>
      <c r="F6" s="363"/>
      <c r="K6" s="179"/>
    </row>
    <row r="7" spans="1:11">
      <c r="B7" s="183" t="s">
        <v>148</v>
      </c>
      <c r="C7" s="184" t="str">
        <f>G1</f>
        <v xml:space="preserve">Munce Back To Basics Catalog </v>
      </c>
      <c r="D7" s="187" t="s">
        <v>149</v>
      </c>
      <c r="E7" s="362">
        <f ca="1">TODAY()</f>
        <v>45089</v>
      </c>
      <c r="F7" s="362"/>
      <c r="K7" s="179"/>
    </row>
    <row r="8" spans="1:11">
      <c r="B8" s="183" t="s">
        <v>150</v>
      </c>
      <c r="C8" s="188" t="s">
        <v>181</v>
      </c>
      <c r="D8" s="183" t="s">
        <v>151</v>
      </c>
      <c r="E8" s="364" t="s">
        <v>182</v>
      </c>
      <c r="F8" s="364"/>
      <c r="K8" s="179"/>
    </row>
    <row r="9" spans="1:11">
      <c r="A9" s="361" t="s">
        <v>152</v>
      </c>
      <c r="B9" s="361"/>
      <c r="C9" s="361"/>
      <c r="D9" s="361"/>
      <c r="E9" s="361"/>
      <c r="F9" s="361"/>
      <c r="G9" s="361"/>
      <c r="K9" s="179"/>
    </row>
    <row r="10" spans="1:11">
      <c r="A10" s="189" t="s">
        <v>180</v>
      </c>
    </row>
    <row r="11" spans="1:11" thickBot="1">
      <c r="A11" s="191" t="s">
        <v>153</v>
      </c>
      <c r="B11" s="192" t="s">
        <v>68</v>
      </c>
      <c r="C11" s="192" t="s">
        <v>154</v>
      </c>
      <c r="D11" s="192" t="s">
        <v>155</v>
      </c>
      <c r="E11" s="193" t="s">
        <v>183</v>
      </c>
      <c r="F11" s="194" t="s">
        <v>184</v>
      </c>
      <c r="G11" s="195" t="s">
        <v>77</v>
      </c>
      <c r="I11" s="196" t="s">
        <v>156</v>
      </c>
      <c r="J11" s="197" t="s">
        <v>157</v>
      </c>
      <c r="K11" s="198" t="s">
        <v>158</v>
      </c>
    </row>
    <row r="12" spans="1:11">
      <c r="A12" s="199"/>
      <c r="B12" s="200"/>
      <c r="C12" s="201"/>
      <c r="D12" s="202"/>
      <c r="E12" s="203"/>
      <c r="F12" s="203"/>
      <c r="G12" s="204"/>
      <c r="I12" s="205"/>
      <c r="J12" s="206"/>
      <c r="K12" s="206"/>
    </row>
    <row r="13" spans="1:11" ht="30">
      <c r="A13" s="207">
        <v>4</v>
      </c>
      <c r="B13" s="208">
        <v>9781400336616</v>
      </c>
      <c r="C13" s="209" t="s">
        <v>159</v>
      </c>
      <c r="D13" s="209" t="s">
        <v>185</v>
      </c>
      <c r="E13" s="210">
        <v>14.99</v>
      </c>
      <c r="F13" s="211" t="s">
        <v>160</v>
      </c>
      <c r="G13" s="212">
        <f>IF(A13&gt;=4,0.64,IF(A13&lt;=3,0.45))</f>
        <v>0.64</v>
      </c>
      <c r="H13" s="213"/>
      <c r="I13" s="214">
        <f>IF(A13&gt;0,(1-(J13/(E13*0.6))),"")</f>
        <v>0.4</v>
      </c>
      <c r="J13" s="215">
        <f t="shared" ref="J13:J54" si="0">IF(A13&gt;0,(E13*(1-G13)),"")</f>
        <v>5.3963999999999999</v>
      </c>
      <c r="K13" s="215">
        <f t="shared" ref="K13:K54" si="1">IF(A13&gt;0,(J13*A13),"")</f>
        <v>21.585599999999999</v>
      </c>
    </row>
    <row r="14" spans="1:11" ht="30">
      <c r="A14" s="207">
        <v>4</v>
      </c>
      <c r="B14" s="208">
        <v>9781400336708</v>
      </c>
      <c r="C14" s="209" t="s">
        <v>186</v>
      </c>
      <c r="D14" s="209" t="s">
        <v>185</v>
      </c>
      <c r="E14" s="210">
        <v>28.99</v>
      </c>
      <c r="F14" s="211" t="s">
        <v>160</v>
      </c>
      <c r="G14" s="212">
        <f t="shared" ref="G14:G28" si="2">IF(A14&gt;=4,0.64,IF(A14&lt;=3,0.45))</f>
        <v>0.64</v>
      </c>
      <c r="H14" s="213"/>
      <c r="I14" s="214">
        <f>IF(A14&gt;0,(1-(J14/(E14*0.6))),"")</f>
        <v>0.4</v>
      </c>
      <c r="J14" s="215">
        <f t="shared" si="0"/>
        <v>10.436399999999999</v>
      </c>
      <c r="K14" s="215">
        <f t="shared" si="1"/>
        <v>41.745599999999996</v>
      </c>
    </row>
    <row r="15" spans="1:11" ht="30">
      <c r="A15" s="207">
        <v>4</v>
      </c>
      <c r="B15" s="208">
        <v>9780310163350</v>
      </c>
      <c r="C15" s="209" t="s">
        <v>187</v>
      </c>
      <c r="D15" s="209" t="s">
        <v>185</v>
      </c>
      <c r="E15" s="210">
        <v>21.99</v>
      </c>
      <c r="F15" s="211" t="s">
        <v>160</v>
      </c>
      <c r="G15" s="212">
        <f t="shared" si="2"/>
        <v>0.64</v>
      </c>
      <c r="H15" s="213"/>
      <c r="I15" s="214">
        <f>IF(A15&gt;0,(1-(J15/(E15*0.6))),"")</f>
        <v>0.4</v>
      </c>
      <c r="J15" s="215">
        <f t="shared" si="0"/>
        <v>7.9163999999999994</v>
      </c>
      <c r="K15" s="215">
        <f t="shared" si="1"/>
        <v>31.665599999999998</v>
      </c>
    </row>
    <row r="16" spans="1:11" ht="30">
      <c r="A16" s="207">
        <v>4</v>
      </c>
      <c r="B16" s="208">
        <v>9781400241835</v>
      </c>
      <c r="C16" s="209" t="s">
        <v>162</v>
      </c>
      <c r="D16" s="209" t="s">
        <v>185</v>
      </c>
      <c r="E16" s="210">
        <v>19.989999999999998</v>
      </c>
      <c r="F16" s="211" t="s">
        <v>160</v>
      </c>
      <c r="G16" s="212">
        <f t="shared" si="2"/>
        <v>0.64</v>
      </c>
      <c r="H16" s="213"/>
      <c r="I16" s="214">
        <f>IF(A16&gt;0,(1-(J16/(E16*0.6))),"")</f>
        <v>0.4</v>
      </c>
      <c r="J16" s="215">
        <f t="shared" si="0"/>
        <v>7.1963999999999988</v>
      </c>
      <c r="K16" s="215">
        <f t="shared" si="1"/>
        <v>28.785599999999995</v>
      </c>
    </row>
    <row r="17" spans="1:11" ht="30">
      <c r="A17" s="207">
        <v>4</v>
      </c>
      <c r="B17" s="208">
        <v>9780785253815</v>
      </c>
      <c r="C17" s="209" t="s">
        <v>188</v>
      </c>
      <c r="D17" s="209" t="s">
        <v>185</v>
      </c>
      <c r="E17" s="210">
        <v>28.99</v>
      </c>
      <c r="F17" s="211" t="s">
        <v>160</v>
      </c>
      <c r="G17" s="212">
        <f t="shared" si="2"/>
        <v>0.64</v>
      </c>
      <c r="H17" s="213"/>
      <c r="I17" s="214">
        <f>IF(A17&gt;0,(1-(J17/(E17*0.6))),"")</f>
        <v>0.4</v>
      </c>
      <c r="J17" s="215">
        <f t="shared" si="0"/>
        <v>10.436399999999999</v>
      </c>
      <c r="K17" s="215">
        <f t="shared" si="1"/>
        <v>41.745599999999996</v>
      </c>
    </row>
    <row r="18" spans="1:11" ht="30">
      <c r="A18" s="207">
        <v>4</v>
      </c>
      <c r="B18" s="208">
        <v>9781400243495</v>
      </c>
      <c r="C18" s="209" t="s">
        <v>163</v>
      </c>
      <c r="D18" s="209" t="s">
        <v>185</v>
      </c>
      <c r="E18" s="210">
        <v>19.989999999999998</v>
      </c>
      <c r="F18" s="216" t="s">
        <v>189</v>
      </c>
      <c r="G18" s="212">
        <f t="shared" si="2"/>
        <v>0.64</v>
      </c>
      <c r="H18" s="213"/>
      <c r="I18" s="214">
        <f>IF(A18&gt;0,(1-(J18/(E18*0.7))),"")</f>
        <v>0.48571428571428577</v>
      </c>
      <c r="J18" s="215">
        <f t="shared" si="0"/>
        <v>7.1963999999999988</v>
      </c>
      <c r="K18" s="215">
        <f t="shared" si="1"/>
        <v>28.785599999999995</v>
      </c>
    </row>
    <row r="19" spans="1:11" ht="30">
      <c r="A19" s="207">
        <v>4</v>
      </c>
      <c r="B19" s="208">
        <v>9780310367840</v>
      </c>
      <c r="C19" s="209" t="s">
        <v>164</v>
      </c>
      <c r="D19" s="209" t="s">
        <v>185</v>
      </c>
      <c r="E19" s="210">
        <v>17.989999999999998</v>
      </c>
      <c r="F19" s="216" t="s">
        <v>189</v>
      </c>
      <c r="G19" s="212">
        <f t="shared" si="2"/>
        <v>0.64</v>
      </c>
      <c r="H19" s="213"/>
      <c r="I19" s="214">
        <f>IF(A19&gt;0,(1-(J19/(E19*0.7))),"")</f>
        <v>0.48571428571428577</v>
      </c>
      <c r="J19" s="215">
        <f t="shared" si="0"/>
        <v>6.476399999999999</v>
      </c>
      <c r="K19" s="215">
        <f t="shared" si="1"/>
        <v>25.905599999999996</v>
      </c>
    </row>
    <row r="20" spans="1:11" ht="30">
      <c r="A20" s="207">
        <v>4</v>
      </c>
      <c r="B20" s="217">
        <v>9781404118669</v>
      </c>
      <c r="C20" s="209" t="s">
        <v>190</v>
      </c>
      <c r="D20" s="209" t="s">
        <v>185</v>
      </c>
      <c r="E20" s="210">
        <v>26.99</v>
      </c>
      <c r="F20" s="216" t="s">
        <v>189</v>
      </c>
      <c r="G20" s="212">
        <f t="shared" si="2"/>
        <v>0.64</v>
      </c>
      <c r="H20" s="213"/>
      <c r="I20" s="214">
        <f t="shared" ref="I20:I23" si="3">IF(A20&gt;0,(1-(J20/(E20*0.7))),"")</f>
        <v>0.48571428571428577</v>
      </c>
      <c r="J20" s="215">
        <f t="shared" si="0"/>
        <v>9.7163999999999984</v>
      </c>
      <c r="K20" s="215">
        <f t="shared" si="1"/>
        <v>38.865599999999993</v>
      </c>
    </row>
    <row r="21" spans="1:11" ht="30">
      <c r="A21" s="207">
        <v>4</v>
      </c>
      <c r="B21" s="208">
        <v>9781400226573</v>
      </c>
      <c r="C21" s="209" t="s">
        <v>165</v>
      </c>
      <c r="D21" s="209" t="s">
        <v>185</v>
      </c>
      <c r="E21" s="210">
        <v>28.99</v>
      </c>
      <c r="F21" s="216" t="s">
        <v>189</v>
      </c>
      <c r="G21" s="212">
        <f t="shared" si="2"/>
        <v>0.64</v>
      </c>
      <c r="H21" s="213"/>
      <c r="I21" s="214">
        <f t="shared" si="3"/>
        <v>0.48571428571428577</v>
      </c>
      <c r="J21" s="215">
        <f t="shared" si="0"/>
        <v>10.436399999999999</v>
      </c>
      <c r="K21" s="215">
        <f t="shared" si="1"/>
        <v>41.745599999999996</v>
      </c>
    </row>
    <row r="22" spans="1:11" ht="30">
      <c r="A22" s="207">
        <v>4</v>
      </c>
      <c r="B22" s="208">
        <v>9780785234746</v>
      </c>
      <c r="C22" s="209" t="s">
        <v>191</v>
      </c>
      <c r="D22" s="209" t="s">
        <v>185</v>
      </c>
      <c r="E22" s="210">
        <v>28.99</v>
      </c>
      <c r="F22" s="216" t="s">
        <v>189</v>
      </c>
      <c r="G22" s="212">
        <f t="shared" si="2"/>
        <v>0.64</v>
      </c>
      <c r="H22" s="213"/>
      <c r="I22" s="214">
        <f t="shared" si="3"/>
        <v>0.48571428571428577</v>
      </c>
      <c r="J22" s="215">
        <f t="shared" si="0"/>
        <v>10.436399999999999</v>
      </c>
      <c r="K22" s="215">
        <f t="shared" si="1"/>
        <v>41.745599999999996</v>
      </c>
    </row>
    <row r="23" spans="1:11" ht="30">
      <c r="A23" s="207">
        <v>4</v>
      </c>
      <c r="B23" s="208">
        <v>9780718011932</v>
      </c>
      <c r="C23" s="209" t="s">
        <v>192</v>
      </c>
      <c r="D23" s="209" t="s">
        <v>185</v>
      </c>
      <c r="E23" s="210">
        <v>24.99</v>
      </c>
      <c r="F23" s="216" t="s">
        <v>189</v>
      </c>
      <c r="G23" s="212">
        <f t="shared" si="2"/>
        <v>0.64</v>
      </c>
      <c r="H23" s="213"/>
      <c r="I23" s="214">
        <f t="shared" si="3"/>
        <v>0.48571428571428565</v>
      </c>
      <c r="J23" s="215">
        <f t="shared" si="0"/>
        <v>8.9963999999999995</v>
      </c>
      <c r="K23" s="215">
        <f t="shared" si="1"/>
        <v>35.985599999999998</v>
      </c>
    </row>
    <row r="24" spans="1:11" ht="30">
      <c r="A24" s="207">
        <v>4</v>
      </c>
      <c r="B24" s="208">
        <v>9781400336104</v>
      </c>
      <c r="C24" s="209" t="s">
        <v>193</v>
      </c>
      <c r="D24" s="209" t="s">
        <v>185</v>
      </c>
      <c r="E24" s="210">
        <v>19.989999999999998</v>
      </c>
      <c r="F24" s="211" t="s">
        <v>160</v>
      </c>
      <c r="G24" s="212">
        <f t="shared" si="2"/>
        <v>0.64</v>
      </c>
      <c r="H24" s="213"/>
      <c r="I24" s="214">
        <f>IF(A24&gt;0,(1-(J24/(E24*0.6))),"")</f>
        <v>0.4</v>
      </c>
      <c r="J24" s="215">
        <f t="shared" si="0"/>
        <v>7.1963999999999988</v>
      </c>
      <c r="K24" s="215">
        <f t="shared" si="1"/>
        <v>28.785599999999995</v>
      </c>
    </row>
    <row r="25" spans="1:11" ht="30">
      <c r="A25" s="207">
        <v>4</v>
      </c>
      <c r="B25" s="208">
        <v>9781400336173</v>
      </c>
      <c r="C25" s="209" t="s">
        <v>194</v>
      </c>
      <c r="D25" s="209" t="s">
        <v>185</v>
      </c>
      <c r="E25" s="210">
        <v>12.99</v>
      </c>
      <c r="F25" s="211" t="s">
        <v>160</v>
      </c>
      <c r="G25" s="212">
        <f t="shared" si="2"/>
        <v>0.64</v>
      </c>
      <c r="H25" s="213"/>
      <c r="I25" s="214">
        <f t="shared" ref="I25:I54" si="4">IF(A25&gt;0,(1-(J25/(E25*0.6))),"")</f>
        <v>0.39999999999999991</v>
      </c>
      <c r="J25" s="215">
        <f t="shared" si="0"/>
        <v>4.6764000000000001</v>
      </c>
      <c r="K25" s="215">
        <f t="shared" si="1"/>
        <v>18.7056</v>
      </c>
    </row>
    <row r="26" spans="1:11" ht="30">
      <c r="A26" s="207">
        <v>4</v>
      </c>
      <c r="B26" s="208">
        <v>9780310151197</v>
      </c>
      <c r="C26" s="209" t="s">
        <v>195</v>
      </c>
      <c r="D26" s="209" t="s">
        <v>185</v>
      </c>
      <c r="E26" s="210">
        <v>10.99</v>
      </c>
      <c r="F26" s="211" t="s">
        <v>160</v>
      </c>
      <c r="G26" s="212">
        <f t="shared" si="2"/>
        <v>0.64</v>
      </c>
      <c r="H26" s="213"/>
      <c r="I26" s="214">
        <f t="shared" si="4"/>
        <v>0.4</v>
      </c>
      <c r="J26" s="215">
        <f t="shared" si="0"/>
        <v>3.9563999999999999</v>
      </c>
      <c r="K26" s="215">
        <f t="shared" si="1"/>
        <v>15.8256</v>
      </c>
    </row>
    <row r="27" spans="1:11" ht="30">
      <c r="A27" s="207">
        <v>4</v>
      </c>
      <c r="B27" s="208">
        <v>9780785246817</v>
      </c>
      <c r="C27" s="209" t="s">
        <v>196</v>
      </c>
      <c r="D27" s="209" t="s">
        <v>185</v>
      </c>
      <c r="E27" s="210">
        <v>16.989999999999998</v>
      </c>
      <c r="F27" s="211" t="s">
        <v>160</v>
      </c>
      <c r="G27" s="212">
        <f t="shared" si="2"/>
        <v>0.64</v>
      </c>
      <c r="H27" s="213"/>
      <c r="I27" s="214">
        <f t="shared" si="4"/>
        <v>0.4</v>
      </c>
      <c r="J27" s="215">
        <f t="shared" si="0"/>
        <v>6.1163999999999996</v>
      </c>
      <c r="K27" s="215">
        <f t="shared" si="1"/>
        <v>24.465599999999998</v>
      </c>
    </row>
    <row r="28" spans="1:11" ht="30">
      <c r="A28" s="207">
        <v>4</v>
      </c>
      <c r="B28" s="208">
        <v>9781400215294</v>
      </c>
      <c r="C28" s="209" t="s">
        <v>197</v>
      </c>
      <c r="D28" s="209" t="s">
        <v>185</v>
      </c>
      <c r="E28" s="210">
        <v>22.99</v>
      </c>
      <c r="F28" s="211" t="s">
        <v>189</v>
      </c>
      <c r="G28" s="212">
        <f t="shared" si="2"/>
        <v>0.64</v>
      </c>
      <c r="H28" s="213"/>
      <c r="I28" s="214">
        <f t="shared" si="4"/>
        <v>0.4</v>
      </c>
      <c r="J28" s="215">
        <f t="shared" si="0"/>
        <v>8.2763999999999989</v>
      </c>
      <c r="K28" s="215">
        <f t="shared" si="1"/>
        <v>33.105599999999995</v>
      </c>
    </row>
    <row r="29" spans="1:11" ht="30">
      <c r="A29" s="207">
        <v>2</v>
      </c>
      <c r="B29" s="208">
        <v>9781401679538</v>
      </c>
      <c r="C29" s="209" t="s">
        <v>198</v>
      </c>
      <c r="D29" s="209" t="s">
        <v>199</v>
      </c>
      <c r="E29" s="210">
        <v>59.99</v>
      </c>
      <c r="F29" s="211" t="s">
        <v>189</v>
      </c>
      <c r="G29" s="212">
        <f>IF(A29&gt;=2,0.6,IF(A29&lt;=1,0.45))</f>
        <v>0.6</v>
      </c>
      <c r="H29" s="213"/>
      <c r="I29" s="214">
        <f>IF(A29&gt;0,(1-(J29/(E29*0.7))),"")</f>
        <v>0.42857142857142849</v>
      </c>
      <c r="J29" s="215">
        <f t="shared" si="0"/>
        <v>23.996000000000002</v>
      </c>
      <c r="K29" s="215">
        <f t="shared" si="1"/>
        <v>47.992000000000004</v>
      </c>
    </row>
    <row r="30" spans="1:11" ht="30">
      <c r="A30" s="207">
        <v>2</v>
      </c>
      <c r="B30" s="208">
        <v>9781401679507</v>
      </c>
      <c r="C30" s="209" t="s">
        <v>200</v>
      </c>
      <c r="D30" s="209" t="s">
        <v>199</v>
      </c>
      <c r="E30" s="210">
        <v>59.99</v>
      </c>
      <c r="F30" s="211" t="s">
        <v>189</v>
      </c>
      <c r="G30" s="212">
        <f>IF(A30&gt;=2,0.6,IF(A30&lt;=1,0.45))</f>
        <v>0.6</v>
      </c>
      <c r="H30" s="213"/>
      <c r="I30" s="214">
        <f>IF(A30&gt;0,(1-(J30/(E30*0.7))),"")</f>
        <v>0.42857142857142849</v>
      </c>
      <c r="J30" s="215">
        <f t="shared" si="0"/>
        <v>23.996000000000002</v>
      </c>
      <c r="K30" s="215">
        <f t="shared" si="1"/>
        <v>47.992000000000004</v>
      </c>
    </row>
    <row r="31" spans="1:11" ht="30">
      <c r="A31" s="207">
        <v>4</v>
      </c>
      <c r="B31" s="218">
        <v>9780310461289</v>
      </c>
      <c r="C31" s="209" t="s">
        <v>201</v>
      </c>
      <c r="D31" s="209" t="s">
        <v>185</v>
      </c>
      <c r="E31" s="219">
        <v>79.989999999999995</v>
      </c>
      <c r="F31" s="211" t="s">
        <v>160</v>
      </c>
      <c r="G31" s="212">
        <f>IF(A31&gt;=4,0.64,IF(A31&lt;=1,0.45))</f>
        <v>0.64</v>
      </c>
      <c r="H31" s="213"/>
      <c r="I31" s="214">
        <f t="shared" si="4"/>
        <v>0.39999999999999991</v>
      </c>
      <c r="J31" s="215">
        <f t="shared" si="0"/>
        <v>28.796399999999998</v>
      </c>
      <c r="K31" s="215">
        <f t="shared" si="1"/>
        <v>115.18559999999999</v>
      </c>
    </row>
    <row r="32" spans="1:11" ht="30">
      <c r="A32" s="207">
        <v>4</v>
      </c>
      <c r="B32" s="218">
        <v>9780310459286</v>
      </c>
      <c r="C32" s="209" t="s">
        <v>202</v>
      </c>
      <c r="D32" s="209" t="s">
        <v>185</v>
      </c>
      <c r="E32" s="219">
        <v>79.989999999999995</v>
      </c>
      <c r="F32" s="211" t="s">
        <v>160</v>
      </c>
      <c r="G32" s="212">
        <f>IF(A32&gt;=4,0.64,IF(A32&lt;=1,0.45))</f>
        <v>0.64</v>
      </c>
      <c r="H32" s="213"/>
      <c r="I32" s="214">
        <f t="shared" si="4"/>
        <v>0.39999999999999991</v>
      </c>
      <c r="J32" s="215">
        <f t="shared" si="0"/>
        <v>28.796399999999998</v>
      </c>
      <c r="K32" s="215">
        <f t="shared" si="1"/>
        <v>115.18559999999999</v>
      </c>
    </row>
    <row r="33" spans="1:11" ht="30">
      <c r="A33" s="207">
        <v>4</v>
      </c>
      <c r="B33" s="218">
        <v>9780310154723</v>
      </c>
      <c r="C33" s="209" t="s">
        <v>203</v>
      </c>
      <c r="D33" s="209" t="s">
        <v>185</v>
      </c>
      <c r="E33" s="219">
        <v>16.989999999999998</v>
      </c>
      <c r="F33" s="211" t="s">
        <v>160</v>
      </c>
      <c r="G33" s="212">
        <f>IF(A33&gt;=4,0.64,IF(A33&lt;=1,0.45))</f>
        <v>0.64</v>
      </c>
      <c r="H33" s="213"/>
      <c r="I33" s="214">
        <f t="shared" si="4"/>
        <v>0.4</v>
      </c>
      <c r="J33" s="215">
        <f t="shared" si="0"/>
        <v>6.1163999999999996</v>
      </c>
      <c r="K33" s="215">
        <f t="shared" si="1"/>
        <v>24.465599999999998</v>
      </c>
    </row>
    <row r="34" spans="1:11" ht="30">
      <c r="A34" s="220">
        <v>4</v>
      </c>
      <c r="B34" s="221">
        <v>9780310154747</v>
      </c>
      <c r="C34" s="222" t="s">
        <v>204</v>
      </c>
      <c r="D34" s="222" t="s">
        <v>185</v>
      </c>
      <c r="E34" s="223">
        <v>16.989999999999998</v>
      </c>
      <c r="F34" s="224" t="s">
        <v>160</v>
      </c>
      <c r="G34" s="225">
        <f t="shared" ref="G34:G35" si="5">IF(A34&gt;=4,0.64,IF(A34&lt;=1,0.45))</f>
        <v>0.64</v>
      </c>
      <c r="H34" s="213"/>
      <c r="I34" s="226">
        <f t="shared" si="4"/>
        <v>0.4</v>
      </c>
      <c r="J34" s="227">
        <f t="shared" si="0"/>
        <v>6.1163999999999996</v>
      </c>
      <c r="K34" s="227">
        <f t="shared" si="1"/>
        <v>24.465599999999998</v>
      </c>
    </row>
    <row r="35" spans="1:11" ht="15">
      <c r="A35" s="207">
        <v>4</v>
      </c>
      <c r="B35" s="228">
        <v>9781400239757</v>
      </c>
      <c r="C35" s="209" t="s">
        <v>205</v>
      </c>
      <c r="D35" s="209"/>
      <c r="E35" s="219">
        <v>28.99</v>
      </c>
      <c r="F35" s="211" t="s">
        <v>160</v>
      </c>
      <c r="G35" s="212">
        <f t="shared" si="5"/>
        <v>0.64</v>
      </c>
      <c r="H35" s="213"/>
      <c r="I35" s="214">
        <f t="shared" si="4"/>
        <v>0.4</v>
      </c>
      <c r="J35" s="215">
        <f t="shared" si="0"/>
        <v>10.436399999999999</v>
      </c>
      <c r="K35" s="215">
        <f t="shared" si="1"/>
        <v>41.745599999999996</v>
      </c>
    </row>
    <row r="36" spans="1:11" ht="30">
      <c r="A36" s="229">
        <v>4</v>
      </c>
      <c r="B36" s="230">
        <v>9780310453024</v>
      </c>
      <c r="C36" s="231" t="s">
        <v>206</v>
      </c>
      <c r="D36" s="231" t="s">
        <v>185</v>
      </c>
      <c r="E36" s="232">
        <v>69.989999999999995</v>
      </c>
      <c r="F36" s="233" t="s">
        <v>160</v>
      </c>
      <c r="G36" s="234">
        <f>IF(A36&gt;=4,0.64,IF(A36&lt;=1,0.45))</f>
        <v>0.64</v>
      </c>
      <c r="H36" s="213"/>
      <c r="I36" s="235">
        <f t="shared" si="4"/>
        <v>0.39999999999999991</v>
      </c>
      <c r="J36" s="236">
        <f t="shared" si="0"/>
        <v>25.196399999999997</v>
      </c>
      <c r="K36" s="236">
        <f t="shared" si="1"/>
        <v>100.78559999999999</v>
      </c>
    </row>
    <row r="37" spans="1:11" ht="30">
      <c r="A37" s="207">
        <v>4</v>
      </c>
      <c r="B37" s="218">
        <v>9780310453048</v>
      </c>
      <c r="C37" s="209" t="s">
        <v>207</v>
      </c>
      <c r="D37" s="209" t="s">
        <v>185</v>
      </c>
      <c r="E37" s="219">
        <v>69.989999999999995</v>
      </c>
      <c r="F37" s="211" t="s">
        <v>160</v>
      </c>
      <c r="G37" s="212">
        <f>IF(A37&gt;=4,0.64,IF(A37&lt;=1,0.45))</f>
        <v>0.64</v>
      </c>
      <c r="H37" s="213"/>
      <c r="I37" s="214">
        <f t="shared" si="4"/>
        <v>0.39999999999999991</v>
      </c>
      <c r="J37" s="215">
        <f t="shared" si="0"/>
        <v>25.196399999999997</v>
      </c>
      <c r="K37" s="215">
        <f t="shared" si="1"/>
        <v>100.78559999999999</v>
      </c>
    </row>
    <row r="38" spans="1:11" ht="30">
      <c r="A38" s="207">
        <v>4</v>
      </c>
      <c r="B38" s="218">
        <v>9780310455851</v>
      </c>
      <c r="C38" s="209" t="s">
        <v>208</v>
      </c>
      <c r="D38" s="209" t="s">
        <v>185</v>
      </c>
      <c r="E38" s="219">
        <v>44.99</v>
      </c>
      <c r="F38" s="211" t="s">
        <v>160</v>
      </c>
      <c r="G38" s="212">
        <f>IF(A38&gt;=4,0.64,IF(A38&lt;=1,0.45))</f>
        <v>0.64</v>
      </c>
      <c r="H38" s="213"/>
      <c r="I38" s="214">
        <f t="shared" si="4"/>
        <v>0.4</v>
      </c>
      <c r="J38" s="215">
        <f t="shared" si="0"/>
        <v>16.196400000000001</v>
      </c>
      <c r="K38" s="215">
        <f t="shared" si="1"/>
        <v>64.785600000000002</v>
      </c>
    </row>
    <row r="39" spans="1:11" ht="30">
      <c r="A39" s="220">
        <v>4</v>
      </c>
      <c r="B39" s="221">
        <v>9780310455905</v>
      </c>
      <c r="C39" s="222" t="s">
        <v>209</v>
      </c>
      <c r="D39" s="222" t="s">
        <v>185</v>
      </c>
      <c r="E39" s="223">
        <v>44.99</v>
      </c>
      <c r="F39" s="224" t="s">
        <v>160</v>
      </c>
      <c r="G39" s="225">
        <f>IF(A39&gt;=4,0.64,IF(A39&lt;=1,0.45))</f>
        <v>0.64</v>
      </c>
      <c r="H39" s="213"/>
      <c r="I39" s="226">
        <f t="shared" si="4"/>
        <v>0.4</v>
      </c>
      <c r="J39" s="227">
        <f t="shared" si="0"/>
        <v>16.196400000000001</v>
      </c>
      <c r="K39" s="227">
        <f t="shared" si="1"/>
        <v>64.785600000000002</v>
      </c>
    </row>
    <row r="40" spans="1:11" ht="30">
      <c r="A40" s="207">
        <v>4</v>
      </c>
      <c r="B40" s="228">
        <v>9780310458685</v>
      </c>
      <c r="C40" s="209" t="s">
        <v>210</v>
      </c>
      <c r="D40" s="209" t="s">
        <v>185</v>
      </c>
      <c r="E40" s="219">
        <v>39.99</v>
      </c>
      <c r="F40" s="216" t="s">
        <v>160</v>
      </c>
      <c r="G40" s="212">
        <f t="shared" ref="G40:G41" si="6">IF(A40&gt;=2,0.64,IF(A40&lt;=1,0.45))</f>
        <v>0.64</v>
      </c>
      <c r="H40" s="213"/>
      <c r="I40" s="214">
        <f t="shared" si="4"/>
        <v>0.4</v>
      </c>
      <c r="J40" s="215">
        <f t="shared" si="0"/>
        <v>14.3964</v>
      </c>
      <c r="K40" s="215">
        <f t="shared" si="1"/>
        <v>57.585599999999999</v>
      </c>
    </row>
    <row r="41" spans="1:11" ht="30">
      <c r="A41" s="229">
        <v>4</v>
      </c>
      <c r="B41" s="230">
        <v>9780310458692</v>
      </c>
      <c r="C41" s="231" t="s">
        <v>211</v>
      </c>
      <c r="D41" s="231" t="s">
        <v>185</v>
      </c>
      <c r="E41" s="232">
        <v>59.99</v>
      </c>
      <c r="F41" s="233" t="s">
        <v>160</v>
      </c>
      <c r="G41" s="234">
        <f t="shared" si="6"/>
        <v>0.64</v>
      </c>
      <c r="H41" s="213"/>
      <c r="I41" s="235">
        <f t="shared" si="4"/>
        <v>0.4</v>
      </c>
      <c r="J41" s="236">
        <f t="shared" si="0"/>
        <v>21.596399999999999</v>
      </c>
      <c r="K41" s="236">
        <f t="shared" si="1"/>
        <v>86.385599999999997</v>
      </c>
    </row>
    <row r="42" spans="1:11" ht="30">
      <c r="A42" s="207">
        <v>2</v>
      </c>
      <c r="B42" s="218">
        <v>9781400333073</v>
      </c>
      <c r="C42" s="209" t="s">
        <v>212</v>
      </c>
      <c r="D42" s="209" t="s">
        <v>199</v>
      </c>
      <c r="E42" s="219">
        <v>59.99</v>
      </c>
      <c r="F42" s="211" t="s">
        <v>189</v>
      </c>
      <c r="G42" s="212">
        <f>IF(A42&gt;=2,0.6,IF(A42&lt;=1,0.45))</f>
        <v>0.6</v>
      </c>
      <c r="H42" s="213"/>
      <c r="I42" s="214">
        <f>IF(A42&gt;0,(1-(J42/(E42*0.7))),"")</f>
        <v>0.42857142857142849</v>
      </c>
      <c r="J42" s="215">
        <f t="shared" si="0"/>
        <v>23.996000000000002</v>
      </c>
      <c r="K42" s="215">
        <f t="shared" si="1"/>
        <v>47.992000000000004</v>
      </c>
    </row>
    <row r="43" spans="1:11" ht="30">
      <c r="A43" s="207">
        <v>2</v>
      </c>
      <c r="B43" s="218">
        <v>9781400333059</v>
      </c>
      <c r="C43" s="209" t="s">
        <v>213</v>
      </c>
      <c r="D43" s="209" t="s">
        <v>199</v>
      </c>
      <c r="E43" s="219">
        <v>59.99</v>
      </c>
      <c r="F43" s="211" t="s">
        <v>189</v>
      </c>
      <c r="G43" s="212">
        <f>IF(A43&gt;=2,0.6,IF(A43&lt;=1,0.45))</f>
        <v>0.6</v>
      </c>
      <c r="H43" s="213"/>
      <c r="I43" s="214">
        <f>IF(A43&gt;0,(1-(J43/(E43*0.7))),"")</f>
        <v>0.42857142857142849</v>
      </c>
      <c r="J43" s="215">
        <f t="shared" si="0"/>
        <v>23.996000000000002</v>
      </c>
      <c r="K43" s="215">
        <f t="shared" si="1"/>
        <v>47.992000000000004</v>
      </c>
    </row>
    <row r="44" spans="1:11" ht="30">
      <c r="A44" s="207">
        <v>4</v>
      </c>
      <c r="B44" s="218">
        <v>9780310362777</v>
      </c>
      <c r="C44" s="209" t="s">
        <v>214</v>
      </c>
      <c r="D44" s="231" t="s">
        <v>185</v>
      </c>
      <c r="E44" s="219">
        <v>28.99</v>
      </c>
      <c r="F44" s="233" t="s">
        <v>160</v>
      </c>
      <c r="G44" s="212">
        <f>IF(A44&gt;=4,0.64,IF(A44&lt;=1,0.45))</f>
        <v>0.64</v>
      </c>
      <c r="H44" s="213"/>
      <c r="I44" s="214">
        <f t="shared" si="4"/>
        <v>0.4</v>
      </c>
      <c r="J44" s="215">
        <f t="shared" si="0"/>
        <v>10.436399999999999</v>
      </c>
      <c r="K44" s="215">
        <f t="shared" si="1"/>
        <v>41.745599999999996</v>
      </c>
    </row>
    <row r="45" spans="1:11" ht="30">
      <c r="A45" s="207">
        <v>4</v>
      </c>
      <c r="B45" s="228">
        <v>9780310154105</v>
      </c>
      <c r="C45" s="209" t="s">
        <v>215</v>
      </c>
      <c r="D45" s="231" t="s">
        <v>185</v>
      </c>
      <c r="E45" s="219">
        <v>12.99</v>
      </c>
      <c r="F45" s="233" t="s">
        <v>160</v>
      </c>
      <c r="G45" s="212">
        <f>IF(A45&gt;=4,0.64,IF(A45&lt;=1,0.45))</f>
        <v>0.64</v>
      </c>
      <c r="H45" s="213"/>
      <c r="I45" s="214">
        <f t="shared" si="4"/>
        <v>0.39999999999999991</v>
      </c>
      <c r="J45" s="215">
        <f t="shared" si="0"/>
        <v>4.6764000000000001</v>
      </c>
      <c r="K45" s="215">
        <f t="shared" si="1"/>
        <v>18.7056</v>
      </c>
    </row>
    <row r="46" spans="1:11" ht="30">
      <c r="A46" s="207">
        <v>4</v>
      </c>
      <c r="B46" s="218">
        <v>9781400231263</v>
      </c>
      <c r="C46" s="209" t="s">
        <v>216</v>
      </c>
      <c r="D46" s="231" t="s">
        <v>185</v>
      </c>
      <c r="E46" s="219">
        <v>22.99</v>
      </c>
      <c r="F46" s="233" t="s">
        <v>160</v>
      </c>
      <c r="G46" s="212">
        <f t="shared" ref="G46:G54" si="7">IF(A46&gt;=4,0.64,IF(A46&lt;=1,0.45))</f>
        <v>0.64</v>
      </c>
      <c r="H46" s="213"/>
      <c r="I46" s="214">
        <f t="shared" si="4"/>
        <v>0.4</v>
      </c>
      <c r="J46" s="215">
        <f t="shared" si="0"/>
        <v>8.2763999999999989</v>
      </c>
      <c r="K46" s="215">
        <f t="shared" si="1"/>
        <v>33.105599999999995</v>
      </c>
    </row>
    <row r="47" spans="1:11" ht="30">
      <c r="A47" s="220">
        <v>4</v>
      </c>
      <c r="B47" s="221">
        <v>9780310367284</v>
      </c>
      <c r="C47" s="222" t="s">
        <v>161</v>
      </c>
      <c r="D47" s="237" t="s">
        <v>185</v>
      </c>
      <c r="E47" s="223">
        <v>18.989999999999998</v>
      </c>
      <c r="F47" s="238" t="s">
        <v>160</v>
      </c>
      <c r="G47" s="225">
        <f t="shared" si="7"/>
        <v>0.64</v>
      </c>
      <c r="H47" s="213"/>
      <c r="I47" s="226">
        <f t="shared" si="4"/>
        <v>0.4</v>
      </c>
      <c r="J47" s="227">
        <f t="shared" si="0"/>
        <v>6.8363999999999994</v>
      </c>
      <c r="K47" s="227">
        <f t="shared" si="1"/>
        <v>27.345599999999997</v>
      </c>
    </row>
    <row r="48" spans="1:11" ht="30">
      <c r="A48" s="207">
        <v>4</v>
      </c>
      <c r="B48" s="228">
        <v>9780310142560</v>
      </c>
      <c r="C48" s="209" t="s">
        <v>217</v>
      </c>
      <c r="D48" s="209" t="s">
        <v>185</v>
      </c>
      <c r="E48" s="219">
        <v>14.99</v>
      </c>
      <c r="F48" s="211" t="s">
        <v>160</v>
      </c>
      <c r="G48" s="212">
        <f t="shared" si="7"/>
        <v>0.64</v>
      </c>
      <c r="H48" s="213"/>
      <c r="I48" s="214">
        <f t="shared" si="4"/>
        <v>0.4</v>
      </c>
      <c r="J48" s="215">
        <f t="shared" si="0"/>
        <v>5.3963999999999999</v>
      </c>
      <c r="K48" s="215">
        <f t="shared" si="1"/>
        <v>21.585599999999999</v>
      </c>
    </row>
    <row r="49" spans="1:11" ht="30">
      <c r="A49" s="229">
        <v>4</v>
      </c>
      <c r="B49" s="230">
        <v>9780310141938</v>
      </c>
      <c r="C49" s="231" t="s">
        <v>166</v>
      </c>
      <c r="D49" s="231" t="s">
        <v>185</v>
      </c>
      <c r="E49" s="232">
        <v>17.989999999999998</v>
      </c>
      <c r="F49" s="233" t="s">
        <v>160</v>
      </c>
      <c r="G49" s="234">
        <f t="shared" si="7"/>
        <v>0.64</v>
      </c>
      <c r="H49" s="213"/>
      <c r="I49" s="235">
        <f t="shared" si="4"/>
        <v>0.4</v>
      </c>
      <c r="J49" s="236">
        <f t="shared" si="0"/>
        <v>6.476399999999999</v>
      </c>
      <c r="K49" s="236">
        <f t="shared" si="1"/>
        <v>25.905599999999996</v>
      </c>
    </row>
    <row r="50" spans="1:11" ht="30">
      <c r="A50" s="207">
        <v>4</v>
      </c>
      <c r="B50" s="218">
        <v>9780310128687</v>
      </c>
      <c r="C50" s="209" t="s">
        <v>218</v>
      </c>
      <c r="D50" s="231" t="s">
        <v>185</v>
      </c>
      <c r="E50" s="219">
        <v>26.99</v>
      </c>
      <c r="F50" s="233" t="s">
        <v>160</v>
      </c>
      <c r="G50" s="212">
        <f t="shared" si="7"/>
        <v>0.64</v>
      </c>
      <c r="H50" s="213"/>
      <c r="I50" s="214">
        <f t="shared" si="4"/>
        <v>0.4</v>
      </c>
      <c r="J50" s="215">
        <f t="shared" si="0"/>
        <v>9.7163999999999984</v>
      </c>
      <c r="K50" s="215">
        <f t="shared" si="1"/>
        <v>38.865599999999993</v>
      </c>
    </row>
    <row r="51" spans="1:11" ht="30">
      <c r="A51" s="207">
        <v>4</v>
      </c>
      <c r="B51" s="218">
        <v>9781400336555</v>
      </c>
      <c r="C51" s="209" t="s">
        <v>219</v>
      </c>
      <c r="D51" s="231" t="s">
        <v>185</v>
      </c>
      <c r="E51" s="219">
        <v>14.99</v>
      </c>
      <c r="F51" s="233" t="s">
        <v>160</v>
      </c>
      <c r="G51" s="212">
        <f t="shared" si="7"/>
        <v>0.64</v>
      </c>
      <c r="H51" s="213"/>
      <c r="I51" s="214">
        <f t="shared" si="4"/>
        <v>0.4</v>
      </c>
      <c r="J51" s="215">
        <f t="shared" si="0"/>
        <v>5.3963999999999999</v>
      </c>
      <c r="K51" s="215">
        <f t="shared" si="1"/>
        <v>21.585599999999999</v>
      </c>
    </row>
    <row r="52" spans="1:11" ht="30">
      <c r="A52" s="207">
        <v>4</v>
      </c>
      <c r="B52" s="218">
        <v>9780840715968</v>
      </c>
      <c r="C52" s="209" t="s">
        <v>220</v>
      </c>
      <c r="D52" s="231" t="s">
        <v>185</v>
      </c>
      <c r="E52" s="219">
        <v>16.989999999999998</v>
      </c>
      <c r="F52" s="233" t="s">
        <v>160</v>
      </c>
      <c r="G52" s="212">
        <f t="shared" si="7"/>
        <v>0.64</v>
      </c>
      <c r="H52" s="213"/>
      <c r="I52" s="214">
        <f t="shared" si="4"/>
        <v>0.4</v>
      </c>
      <c r="J52" s="215">
        <f t="shared" si="0"/>
        <v>6.1163999999999996</v>
      </c>
      <c r="K52" s="215">
        <f t="shared" si="1"/>
        <v>24.465599999999998</v>
      </c>
    </row>
    <row r="53" spans="1:11" ht="30">
      <c r="A53" s="207">
        <v>4</v>
      </c>
      <c r="B53" s="228">
        <v>9780310352198</v>
      </c>
      <c r="C53" s="209" t="s">
        <v>221</v>
      </c>
      <c r="D53" s="231" t="s">
        <v>185</v>
      </c>
      <c r="E53" s="219">
        <v>26.99</v>
      </c>
      <c r="F53" s="233" t="s">
        <v>160</v>
      </c>
      <c r="G53" s="212">
        <f t="shared" si="7"/>
        <v>0.64</v>
      </c>
      <c r="H53" s="213"/>
      <c r="I53" s="214">
        <f t="shared" si="4"/>
        <v>0.4</v>
      </c>
      <c r="J53" s="215">
        <f t="shared" si="0"/>
        <v>9.7163999999999984</v>
      </c>
      <c r="K53" s="215">
        <f t="shared" si="1"/>
        <v>38.865599999999993</v>
      </c>
    </row>
    <row r="54" spans="1:11" ht="30">
      <c r="A54" s="207">
        <v>4</v>
      </c>
      <c r="B54" s="218">
        <v>9780310363989</v>
      </c>
      <c r="C54" s="209" t="s">
        <v>222</v>
      </c>
      <c r="D54" s="231" t="s">
        <v>185</v>
      </c>
      <c r="E54" s="219">
        <v>27.99</v>
      </c>
      <c r="F54" s="233" t="s">
        <v>160</v>
      </c>
      <c r="G54" s="212">
        <f t="shared" si="7"/>
        <v>0.64</v>
      </c>
      <c r="H54" s="213"/>
      <c r="I54" s="214">
        <f t="shared" si="4"/>
        <v>0.39999999999999991</v>
      </c>
      <c r="J54" s="215">
        <f t="shared" si="0"/>
        <v>10.0764</v>
      </c>
      <c r="K54" s="215">
        <f t="shared" si="1"/>
        <v>40.305599999999998</v>
      </c>
    </row>
    <row r="55" spans="1:11" ht="16.5" thickBot="1">
      <c r="A55" s="239"/>
      <c r="B55" s="240"/>
      <c r="C55" s="241"/>
      <c r="D55" s="184"/>
      <c r="E55" s="242"/>
      <c r="F55" s="243"/>
      <c r="G55" s="244"/>
      <c r="I55" s="244"/>
      <c r="J55" s="245"/>
      <c r="K55" s="245"/>
    </row>
    <row r="56" spans="1:11">
      <c r="A56" s="199"/>
      <c r="B56" s="200"/>
      <c r="C56" s="201" t="s">
        <v>167</v>
      </c>
      <c r="D56" s="199"/>
      <c r="E56" s="203"/>
      <c r="F56" s="203"/>
      <c r="G56" s="204"/>
      <c r="I56" s="205"/>
      <c r="J56" s="206"/>
      <c r="K56" s="206"/>
    </row>
    <row r="57" spans="1:11">
      <c r="A57" s="239">
        <f>ROUNDUP(SUMIF($F$55:$F$55,F57,$A$55:$A$55)/14,0)</f>
        <v>0</v>
      </c>
      <c r="B57" s="246" t="s">
        <v>168</v>
      </c>
      <c r="C57" s="241" t="s">
        <v>169</v>
      </c>
      <c r="D57" s="239"/>
      <c r="E57" s="247">
        <v>0</v>
      </c>
      <c r="F57" s="248" t="s">
        <v>189</v>
      </c>
      <c r="G57" s="249"/>
      <c r="I57" s="244"/>
      <c r="J57" s="245"/>
      <c r="K57" s="245"/>
    </row>
    <row r="58" spans="1:11">
      <c r="A58" s="239">
        <f>ROUNDUP(SUMIF($F$55:$F$55,F58,$A$55:$A$55)/14,0)</f>
        <v>0</v>
      </c>
      <c r="B58" s="246" t="s">
        <v>170</v>
      </c>
      <c r="C58" s="241" t="s">
        <v>171</v>
      </c>
      <c r="D58" s="239"/>
      <c r="E58" s="247">
        <v>0</v>
      </c>
      <c r="F58" s="248" t="s">
        <v>160</v>
      </c>
      <c r="G58" s="249"/>
      <c r="I58" s="244"/>
      <c r="J58" s="245"/>
      <c r="K58" s="245"/>
    </row>
    <row r="59" spans="1:11">
      <c r="A59" s="239"/>
      <c r="B59" s="250"/>
      <c r="C59" s="241"/>
      <c r="D59" s="239"/>
      <c r="E59" s="247">
        <v>0</v>
      </c>
      <c r="F59" s="251">
        <v>9.9700000000000006</v>
      </c>
      <c r="G59" s="249"/>
      <c r="I59" s="244"/>
      <c r="J59" s="245"/>
      <c r="K59" s="245"/>
    </row>
    <row r="60" spans="1:11">
      <c r="A60" s="239"/>
      <c r="B60" s="246"/>
      <c r="C60" s="241"/>
      <c r="D60" s="239"/>
      <c r="E60" s="247">
        <v>0</v>
      </c>
      <c r="F60" s="251">
        <v>5</v>
      </c>
      <c r="G60" s="249"/>
      <c r="I60" s="244"/>
      <c r="J60" s="245"/>
      <c r="K60" s="245"/>
    </row>
    <row r="61" spans="1:11" s="257" customFormat="1" ht="18.75">
      <c r="A61" s="252"/>
      <c r="B61" s="253" t="s">
        <v>172</v>
      </c>
      <c r="C61" s="254">
        <f>SUM(A11:A56)</f>
        <v>160</v>
      </c>
      <c r="D61" s="252"/>
      <c r="E61" s="255"/>
      <c r="F61" s="255"/>
      <c r="G61" s="256"/>
      <c r="I61" s="258" t="s">
        <v>173</v>
      </c>
      <c r="J61" s="259"/>
      <c r="K61" s="259"/>
    </row>
    <row r="62" spans="1:11" s="257" customFormat="1" ht="18.75">
      <c r="A62" s="252"/>
      <c r="B62" s="260" t="s">
        <v>174</v>
      </c>
      <c r="C62" s="261">
        <f>SUM(K11:K56)</f>
        <v>1820.0608</v>
      </c>
      <c r="D62" s="252"/>
      <c r="E62" s="255"/>
      <c r="F62" s="255"/>
      <c r="G62" s="256"/>
      <c r="I62" s="258">
        <f>AVERAGE(I12:I56)</f>
        <v>0.41496598639455795</v>
      </c>
      <c r="J62" s="259"/>
      <c r="K62" s="259"/>
    </row>
  </sheetData>
  <mergeCells count="7">
    <mergeCell ref="A9:G9"/>
    <mergeCell ref="E3:F3"/>
    <mergeCell ref="E4:F4"/>
    <mergeCell ref="E5:F5"/>
    <mergeCell ref="E6:F6"/>
    <mergeCell ref="E7:F7"/>
    <mergeCell ref="E8:F8"/>
  </mergeCells>
  <conditionalFormatting sqref="B22">
    <cfRule type="duplicateValues" dxfId="34" priority="14"/>
  </conditionalFormatting>
  <conditionalFormatting sqref="B23">
    <cfRule type="duplicateValues" dxfId="33" priority="15"/>
  </conditionalFormatting>
  <conditionalFormatting sqref="B24">
    <cfRule type="duplicateValues" dxfId="32" priority="16"/>
  </conditionalFormatting>
  <conditionalFormatting sqref="B25">
    <cfRule type="duplicateValues" dxfId="31" priority="17"/>
  </conditionalFormatting>
  <conditionalFormatting sqref="B26">
    <cfRule type="duplicateValues" dxfId="30" priority="18"/>
  </conditionalFormatting>
  <conditionalFormatting sqref="B27">
    <cfRule type="duplicateValues" dxfId="29" priority="19"/>
  </conditionalFormatting>
  <conditionalFormatting sqref="B28">
    <cfRule type="duplicateValues" dxfId="28" priority="20"/>
  </conditionalFormatting>
  <conditionalFormatting sqref="B29">
    <cfRule type="duplicateValues" dxfId="27" priority="21"/>
  </conditionalFormatting>
  <conditionalFormatting sqref="B30:B31 B37 B51:B54">
    <cfRule type="duplicateValues" dxfId="26" priority="23"/>
  </conditionalFormatting>
  <conditionalFormatting sqref="B32:B36">
    <cfRule type="duplicateValues" dxfId="25" priority="11"/>
    <cfRule type="duplicateValues" dxfId="24" priority="12"/>
  </conditionalFormatting>
  <conditionalFormatting sqref="B38:B39 B47:B49">
    <cfRule type="duplicateValues" dxfId="23" priority="7"/>
    <cfRule type="duplicateValues" dxfId="22" priority="8"/>
  </conditionalFormatting>
  <conditionalFormatting sqref="B40:B41">
    <cfRule type="duplicateValues" dxfId="21" priority="1"/>
    <cfRule type="duplicateValues" dxfId="20" priority="2"/>
  </conditionalFormatting>
  <conditionalFormatting sqref="B42">
    <cfRule type="duplicateValues" dxfId="19" priority="3"/>
    <cfRule type="duplicateValues" dxfId="18" priority="4"/>
  </conditionalFormatting>
  <conditionalFormatting sqref="B43:B46">
    <cfRule type="duplicateValues" dxfId="17" priority="5"/>
    <cfRule type="duplicateValues" dxfId="16" priority="6"/>
  </conditionalFormatting>
  <conditionalFormatting sqref="B50">
    <cfRule type="duplicateValues" dxfId="15" priority="9"/>
    <cfRule type="duplicateValues" dxfId="14" priority="10"/>
  </conditionalFormatting>
  <conditionalFormatting sqref="B51:B1048576 B1:B31 B37">
    <cfRule type="duplicateValues" dxfId="13" priority="13"/>
  </conditionalFormatting>
  <conditionalFormatting sqref="B55:B1048576 B1:B21">
    <cfRule type="duplicateValues" dxfId="12" priority="22"/>
  </conditionalFormatting>
  <pageMargins left="0.7" right="0.7" top="0.75" bottom="0.75" header="0.3" footer="0.3"/>
  <pageSetup scale="61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5A734-3608-4AAE-99DA-801216B28F5E}">
  <dimension ref="A1:N23"/>
  <sheetViews>
    <sheetView showGridLines="0" workbookViewId="0">
      <selection activeCell="K20" sqref="K20"/>
    </sheetView>
  </sheetViews>
  <sheetFormatPr defaultRowHeight="15"/>
  <cols>
    <col min="1" max="1" width="11.5546875" style="3" customWidth="1"/>
    <col min="2" max="2" width="26" style="1" customWidth="1"/>
    <col min="3" max="3" width="13.5546875" style="1" bestFit="1" customWidth="1"/>
    <col min="4" max="4" width="8.88671875" style="2"/>
    <col min="5" max="5" width="9" style="14" bestFit="1" customWidth="1"/>
    <col min="6" max="6" width="9" style="16" bestFit="1" customWidth="1"/>
    <col min="7" max="7" width="8.88671875" style="4"/>
    <col min="8" max="8" width="8.88671875" style="23"/>
    <col min="9" max="9" width="8.88671875" style="14"/>
    <col min="10" max="10" width="4.77734375" style="5" customWidth="1"/>
    <col min="11" max="11" width="40.77734375" style="5" customWidth="1"/>
    <col min="12" max="16384" width="8.88671875" style="5"/>
  </cols>
  <sheetData>
    <row r="1" spans="1:14" ht="23.25" customHeight="1">
      <c r="A1" s="337" t="s">
        <v>178</v>
      </c>
      <c r="B1" s="337"/>
      <c r="C1" s="337"/>
      <c r="D1" s="337"/>
      <c r="E1" s="337"/>
      <c r="F1" s="337"/>
      <c r="G1" s="337"/>
      <c r="H1" s="337"/>
      <c r="I1" s="337"/>
      <c r="K1" s="338"/>
    </row>
    <row r="2" spans="1:14" ht="24" customHeight="1" thickBot="1">
      <c r="A2" s="337"/>
      <c r="B2" s="337"/>
      <c r="C2" s="337"/>
      <c r="D2" s="337"/>
      <c r="E2" s="337"/>
      <c r="F2" s="337"/>
      <c r="G2" s="337"/>
      <c r="H2" s="337"/>
      <c r="I2" s="337"/>
      <c r="K2" s="338"/>
    </row>
    <row r="3" spans="1:14" ht="24" customHeight="1" thickTop="1">
      <c r="A3" s="347" t="s">
        <v>49</v>
      </c>
      <c r="B3" s="348"/>
      <c r="C3" s="15" t="s">
        <v>6</v>
      </c>
      <c r="D3" s="10"/>
      <c r="E3" s="10"/>
      <c r="F3" s="18" t="s">
        <v>11</v>
      </c>
      <c r="G3" s="42"/>
      <c r="H3" s="43"/>
      <c r="I3" s="42"/>
      <c r="K3" s="338"/>
    </row>
    <row r="4" spans="1:14" ht="24" customHeight="1">
      <c r="A4" s="371" t="s">
        <v>50</v>
      </c>
      <c r="B4" s="372"/>
      <c r="C4" s="15" t="s">
        <v>7</v>
      </c>
      <c r="D4" s="10"/>
      <c r="E4" s="10"/>
      <c r="F4" s="18" t="s">
        <v>12</v>
      </c>
      <c r="G4" s="9"/>
      <c r="H4" s="25"/>
      <c r="I4" s="9"/>
      <c r="K4" s="338"/>
    </row>
    <row r="5" spans="1:14" ht="24" customHeight="1">
      <c r="A5" s="371" t="s">
        <v>51</v>
      </c>
      <c r="B5" s="372"/>
      <c r="C5" s="15" t="s">
        <v>8</v>
      </c>
      <c r="D5" s="10"/>
      <c r="E5" s="10"/>
      <c r="F5" s="19" t="s">
        <v>13</v>
      </c>
      <c r="G5" s="9"/>
      <c r="H5" s="25"/>
      <c r="I5" s="9"/>
      <c r="K5" s="338"/>
      <c r="N5" s="24"/>
    </row>
    <row r="6" spans="1:14" ht="24" customHeight="1">
      <c r="A6" s="371" t="s">
        <v>52</v>
      </c>
      <c r="B6" s="372"/>
      <c r="C6" s="15" t="s">
        <v>9</v>
      </c>
      <c r="D6" s="10"/>
      <c r="E6" s="10"/>
      <c r="F6" s="18" t="s">
        <v>14</v>
      </c>
      <c r="G6" s="9"/>
      <c r="H6" s="25"/>
      <c r="I6" s="9"/>
      <c r="K6" s="338"/>
    </row>
    <row r="7" spans="1:14" ht="24" customHeight="1">
      <c r="A7" s="373" t="s">
        <v>65</v>
      </c>
      <c r="B7" s="372"/>
      <c r="C7" s="15" t="s">
        <v>10</v>
      </c>
      <c r="D7" s="10"/>
      <c r="E7" s="10"/>
      <c r="F7" s="18" t="s">
        <v>15</v>
      </c>
      <c r="G7" s="9"/>
      <c r="H7" s="25"/>
      <c r="I7" s="9"/>
      <c r="K7" s="338"/>
    </row>
    <row r="8" spans="1:14" ht="24" customHeight="1" thickBot="1">
      <c r="A8" s="370" t="s">
        <v>125</v>
      </c>
      <c r="B8" s="353"/>
      <c r="C8" s="6"/>
      <c r="D8" s="7"/>
      <c r="E8" s="17"/>
      <c r="I8" s="4"/>
      <c r="K8" s="41"/>
    </row>
    <row r="9" spans="1:14" ht="24" customHeight="1" thickTop="1" thickBot="1">
      <c r="A9" s="8"/>
      <c r="B9" s="6"/>
      <c r="C9" s="6"/>
      <c r="D9" s="7"/>
      <c r="E9" s="17"/>
      <c r="K9" s="41"/>
    </row>
    <row r="10" spans="1:14" ht="15.75" thickTop="1">
      <c r="A10" s="57" t="s">
        <v>82</v>
      </c>
      <c r="B10" s="58"/>
      <c r="C10" s="52"/>
      <c r="D10" s="62" t="s">
        <v>83</v>
      </c>
      <c r="E10" s="52"/>
      <c r="F10" s="52"/>
      <c r="G10" s="53"/>
      <c r="H10" s="111"/>
      <c r="I10" s="112"/>
      <c r="J10" s="11"/>
      <c r="K10" s="41"/>
    </row>
    <row r="11" spans="1:14">
      <c r="A11" s="68" t="s">
        <v>73</v>
      </c>
      <c r="B11" s="59" t="s">
        <v>95</v>
      </c>
      <c r="C11" s="13"/>
      <c r="D11" s="365" t="s">
        <v>177</v>
      </c>
      <c r="E11" s="338"/>
      <c r="F11" s="338"/>
      <c r="G11" s="366"/>
      <c r="H11" s="107" t="s">
        <v>3</v>
      </c>
      <c r="I11" s="108" t="s">
        <v>3</v>
      </c>
      <c r="J11" s="11"/>
      <c r="K11" s="41"/>
    </row>
    <row r="12" spans="1:14">
      <c r="A12" s="68" t="s">
        <v>102</v>
      </c>
      <c r="B12" s="60" t="s">
        <v>103</v>
      </c>
      <c r="C12" s="13"/>
      <c r="D12" s="365"/>
      <c r="E12" s="338"/>
      <c r="F12" s="338"/>
      <c r="G12" s="366"/>
      <c r="H12" s="109" t="s">
        <v>5</v>
      </c>
      <c r="I12" s="110" t="s">
        <v>4</v>
      </c>
      <c r="J12" s="11"/>
      <c r="K12" s="41"/>
    </row>
    <row r="13" spans="1:14">
      <c r="A13" s="68" t="s">
        <v>80</v>
      </c>
      <c r="B13" s="60" t="s">
        <v>91</v>
      </c>
      <c r="C13" s="13"/>
      <c r="D13" s="365"/>
      <c r="E13" s="338"/>
      <c r="F13" s="338"/>
      <c r="G13" s="366"/>
      <c r="H13" s="109"/>
      <c r="I13" s="113"/>
      <c r="J13" s="11"/>
      <c r="K13" s="41"/>
    </row>
    <row r="14" spans="1:14">
      <c r="A14" s="68" t="s">
        <v>74</v>
      </c>
      <c r="B14" s="60" t="s">
        <v>92</v>
      </c>
      <c r="C14" s="13"/>
      <c r="D14" s="365"/>
      <c r="E14" s="338"/>
      <c r="F14" s="338"/>
      <c r="G14" s="366"/>
      <c r="H14" s="70">
        <f>SUM(H16:H22)</f>
        <v>0</v>
      </c>
      <c r="I14" s="105">
        <f>SUM(I16:I22)</f>
        <v>0</v>
      </c>
      <c r="J14" s="11"/>
      <c r="K14" s="41"/>
    </row>
    <row r="15" spans="1:14" ht="15.75" thickBot="1">
      <c r="A15" s="69" t="s">
        <v>81</v>
      </c>
      <c r="B15" s="61" t="s">
        <v>93</v>
      </c>
      <c r="C15" s="55"/>
      <c r="D15" s="367"/>
      <c r="E15" s="368"/>
      <c r="F15" s="368"/>
      <c r="G15" s="369"/>
      <c r="H15" s="102"/>
      <c r="I15" s="106"/>
      <c r="J15" s="11"/>
      <c r="K15" s="41"/>
    </row>
    <row r="16" spans="1:14" s="150" customFormat="1" ht="24" customHeight="1" thickTop="1">
      <c r="A16" s="138" t="s">
        <v>68</v>
      </c>
      <c r="B16" s="138" t="s">
        <v>0</v>
      </c>
      <c r="C16" s="138" t="s">
        <v>2</v>
      </c>
      <c r="D16" s="139" t="s">
        <v>133</v>
      </c>
      <c r="E16" s="140" t="s">
        <v>1</v>
      </c>
      <c r="F16" s="141" t="s">
        <v>19</v>
      </c>
      <c r="G16" s="142" t="s">
        <v>21</v>
      </c>
      <c r="H16" s="143" t="s">
        <v>5</v>
      </c>
      <c r="I16" s="140" t="s">
        <v>3</v>
      </c>
      <c r="K16" s="151"/>
    </row>
    <row r="17" spans="1:12" s="12" customFormat="1" ht="29.25" customHeight="1">
      <c r="A17" s="269">
        <v>9780830830220</v>
      </c>
      <c r="B17" s="167" t="s">
        <v>246</v>
      </c>
      <c r="C17" s="166" t="s">
        <v>247</v>
      </c>
      <c r="D17" s="168">
        <v>36551</v>
      </c>
      <c r="E17" s="169">
        <v>12</v>
      </c>
      <c r="F17" s="169"/>
      <c r="G17" s="30"/>
      <c r="H17" s="31"/>
      <c r="I17" s="32">
        <f>H17*E17*(1-G17)</f>
        <v>0</v>
      </c>
      <c r="K17" s="41"/>
      <c r="L17" s="16"/>
    </row>
    <row r="18" spans="1:12" s="12" customFormat="1" ht="29.25" customHeight="1">
      <c r="A18" s="269">
        <v>9780830831456</v>
      </c>
      <c r="B18" s="166" t="s">
        <v>248</v>
      </c>
      <c r="C18" s="167" t="s">
        <v>249</v>
      </c>
      <c r="D18" s="168">
        <v>41039</v>
      </c>
      <c r="E18" s="169">
        <v>12</v>
      </c>
      <c r="F18" s="169"/>
      <c r="G18" s="30"/>
      <c r="H18" s="31"/>
      <c r="I18" s="32">
        <f t="shared" ref="I18:I22" si="0">H18*E18*(1-G18)</f>
        <v>0</v>
      </c>
      <c r="K18" s="41"/>
    </row>
    <row r="19" spans="1:12" s="12" customFormat="1" ht="29.25" customHeight="1">
      <c r="A19" s="38">
        <v>9781514006597</v>
      </c>
      <c r="B19" s="27" t="s">
        <v>250</v>
      </c>
      <c r="C19" s="27" t="s">
        <v>251</v>
      </c>
      <c r="D19" s="274">
        <v>45097</v>
      </c>
      <c r="E19" s="28">
        <v>18</v>
      </c>
      <c r="F19" s="264">
        <v>15.97</v>
      </c>
      <c r="G19" s="30"/>
      <c r="H19" s="31"/>
      <c r="I19" s="32">
        <f t="shared" si="0"/>
        <v>0</v>
      </c>
      <c r="K19" s="41"/>
    </row>
    <row r="20" spans="1:12" s="12" customFormat="1" ht="29.25" customHeight="1">
      <c r="A20" s="38">
        <v>9780830830084</v>
      </c>
      <c r="B20" s="27" t="s">
        <v>252</v>
      </c>
      <c r="C20" s="27" t="s">
        <v>253</v>
      </c>
      <c r="D20" s="274">
        <v>36551</v>
      </c>
      <c r="E20" s="28">
        <v>12</v>
      </c>
      <c r="F20" s="29"/>
      <c r="G20" s="30"/>
      <c r="H20" s="31"/>
      <c r="I20" s="32">
        <f t="shared" si="0"/>
        <v>0</v>
      </c>
      <c r="K20" s="40"/>
    </row>
    <row r="21" spans="1:12" s="12" customFormat="1" ht="29.25" customHeight="1">
      <c r="A21" s="38">
        <v>9780830830039</v>
      </c>
      <c r="B21" s="27" t="s">
        <v>254</v>
      </c>
      <c r="C21" s="27" t="s">
        <v>255</v>
      </c>
      <c r="D21" s="274">
        <v>36733</v>
      </c>
      <c r="E21" s="28">
        <v>12</v>
      </c>
      <c r="F21" s="29"/>
      <c r="G21" s="30"/>
      <c r="H21" s="31"/>
      <c r="I21" s="32">
        <f t="shared" si="0"/>
        <v>0</v>
      </c>
      <c r="K21" s="40"/>
    </row>
    <row r="22" spans="1:12" s="12" customFormat="1" ht="29.25" customHeight="1">
      <c r="A22" s="38">
        <v>9780830830343</v>
      </c>
      <c r="B22" s="27" t="s">
        <v>256</v>
      </c>
      <c r="C22" s="27" t="s">
        <v>257</v>
      </c>
      <c r="D22" s="274">
        <v>36531</v>
      </c>
      <c r="E22" s="28">
        <v>12</v>
      </c>
      <c r="F22" s="29"/>
      <c r="G22" s="30"/>
      <c r="H22" s="31"/>
      <c r="I22" s="32">
        <f t="shared" si="0"/>
        <v>0</v>
      </c>
      <c r="K22" s="40"/>
    </row>
    <row r="23" spans="1:12" ht="15" customHeight="1">
      <c r="K23" s="51"/>
    </row>
  </sheetData>
  <sheetProtection formatCells="0" formatRows="0" insertRows="0" deleteRows="0"/>
  <mergeCells count="9">
    <mergeCell ref="D11:G15"/>
    <mergeCell ref="K1:K7"/>
    <mergeCell ref="A8:B8"/>
    <mergeCell ref="A1:I2"/>
    <mergeCell ref="A3:B3"/>
    <mergeCell ref="A4:B4"/>
    <mergeCell ref="A5:B5"/>
    <mergeCell ref="A6:B6"/>
    <mergeCell ref="A7:B7"/>
  </mergeCells>
  <conditionalFormatting sqref="A1:A7 A9:A16 A19:A1048576">
    <cfRule type="duplicateValues" dxfId="11" priority="4"/>
  </conditionalFormatting>
  <conditionalFormatting sqref="A8">
    <cfRule type="duplicateValues" dxfId="10" priority="3"/>
  </conditionalFormatting>
  <conditionalFormatting sqref="A17:A18">
    <cfRule type="duplicateValues" dxfId="9" priority="2"/>
  </conditionalFormatting>
  <conditionalFormatting sqref="A19:A1048576">
    <cfRule type="duplicateValues" dxfId="8" priority="16"/>
  </conditionalFormatting>
  <conditionalFormatting sqref="A17:I22">
    <cfRule type="notContainsBlanks" dxfId="7" priority="1">
      <formula>LEN(TRIM(A17))&gt;0</formula>
    </cfRule>
  </conditionalFormatting>
  <hyperlinks>
    <hyperlink ref="A7" r:id="rId1" xr:uid="{09FD5589-CD9C-47F2-9188-EADFB193CB34}"/>
  </hyperlinks>
  <printOptions horizontalCentered="1"/>
  <pageMargins left="0.2" right="0.2" top="0.25" bottom="0.5" header="0.3" footer="0.3"/>
  <pageSetup orientation="landscape" r:id="rId2"/>
  <headerFooter>
    <oddFooter>&amp;C&amp;"-,Regular"&amp;11&amp;A  &amp;F</oddFooter>
  </headerFooter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B1F0C-5C55-4ABB-9539-FC855C99F4CC}">
  <dimension ref="A1:N21"/>
  <sheetViews>
    <sheetView showGridLines="0" workbookViewId="0">
      <selection activeCell="B23" sqref="B23"/>
    </sheetView>
  </sheetViews>
  <sheetFormatPr defaultRowHeight="15"/>
  <cols>
    <col min="1" max="1" width="11.5546875" style="3" customWidth="1"/>
    <col min="2" max="2" width="26" style="1" customWidth="1"/>
    <col min="3" max="3" width="13.5546875" style="1" bestFit="1" customWidth="1"/>
    <col min="4" max="4" width="8.88671875" style="2"/>
    <col min="5" max="5" width="9" style="14" bestFit="1" customWidth="1"/>
    <col min="6" max="6" width="9" style="16" bestFit="1" customWidth="1"/>
    <col min="7" max="7" width="8.88671875" style="4"/>
    <col min="8" max="8" width="8.88671875" style="23"/>
    <col min="9" max="9" width="8.88671875" style="14"/>
    <col min="10" max="10" width="4.77734375" style="5" customWidth="1"/>
    <col min="11" max="11" width="40.77734375" style="5" customWidth="1"/>
    <col min="12" max="16384" width="8.88671875" style="5"/>
  </cols>
  <sheetData>
    <row r="1" spans="1:14" ht="23.25" customHeight="1">
      <c r="A1" s="337" t="s">
        <v>178</v>
      </c>
      <c r="B1" s="337"/>
      <c r="C1" s="337"/>
      <c r="D1" s="337"/>
      <c r="E1" s="337"/>
      <c r="F1" s="337"/>
      <c r="G1" s="337"/>
      <c r="H1" s="337"/>
      <c r="I1" s="337"/>
      <c r="K1" s="338"/>
    </row>
    <row r="2" spans="1:14" ht="24" customHeight="1" thickBot="1">
      <c r="A2" s="337"/>
      <c r="B2" s="337"/>
      <c r="C2" s="337"/>
      <c r="D2" s="337"/>
      <c r="E2" s="337"/>
      <c r="F2" s="337"/>
      <c r="G2" s="337"/>
      <c r="H2" s="337"/>
      <c r="I2" s="337"/>
      <c r="K2" s="338"/>
    </row>
    <row r="3" spans="1:14" ht="24" customHeight="1" thickTop="1">
      <c r="A3" s="347" t="s">
        <v>53</v>
      </c>
      <c r="B3" s="348"/>
      <c r="C3" s="15" t="s">
        <v>6</v>
      </c>
      <c r="D3" s="10"/>
      <c r="E3" s="10"/>
      <c r="F3" s="18" t="s">
        <v>11</v>
      </c>
      <c r="G3" s="42"/>
      <c r="H3" s="43"/>
      <c r="I3" s="42"/>
      <c r="K3" s="338"/>
    </row>
    <row r="4" spans="1:14" ht="24" customHeight="1">
      <c r="A4" s="349" t="s">
        <v>54</v>
      </c>
      <c r="B4" s="350"/>
      <c r="C4" s="15" t="s">
        <v>7</v>
      </c>
      <c r="D4" s="10"/>
      <c r="E4" s="10"/>
      <c r="F4" s="18" t="s">
        <v>12</v>
      </c>
      <c r="G4" s="9"/>
      <c r="H4" s="25"/>
      <c r="I4" s="9"/>
      <c r="K4" s="338"/>
    </row>
    <row r="5" spans="1:14" ht="24" customHeight="1">
      <c r="A5" s="349" t="s">
        <v>55</v>
      </c>
      <c r="B5" s="350"/>
      <c r="C5" s="15" t="s">
        <v>8</v>
      </c>
      <c r="D5" s="10"/>
      <c r="E5" s="10"/>
      <c r="F5" s="19" t="s">
        <v>13</v>
      </c>
      <c r="G5" s="9"/>
      <c r="H5" s="25"/>
      <c r="I5" s="9"/>
      <c r="K5" s="338"/>
      <c r="N5" s="24"/>
    </row>
    <row r="6" spans="1:14" ht="24" customHeight="1">
      <c r="A6" s="349" t="s">
        <v>67</v>
      </c>
      <c r="B6" s="350"/>
      <c r="C6" s="15" t="s">
        <v>9</v>
      </c>
      <c r="D6" s="10"/>
      <c r="E6" s="10"/>
      <c r="F6" s="18" t="s">
        <v>14</v>
      </c>
      <c r="G6" s="9"/>
      <c r="H6" s="25"/>
      <c r="I6" s="9"/>
      <c r="K6" s="338"/>
    </row>
    <row r="7" spans="1:14" ht="24" customHeight="1">
      <c r="A7" s="351" t="s">
        <v>66</v>
      </c>
      <c r="B7" s="350"/>
      <c r="C7" s="15" t="s">
        <v>10</v>
      </c>
      <c r="D7" s="10"/>
      <c r="E7" s="10"/>
      <c r="F7" s="18" t="s">
        <v>15</v>
      </c>
      <c r="G7" s="9"/>
      <c r="H7" s="25"/>
      <c r="I7" s="9"/>
      <c r="K7" s="338"/>
    </row>
    <row r="8" spans="1:14" ht="24" customHeight="1" thickBot="1">
      <c r="A8" s="345"/>
      <c r="B8" s="346"/>
      <c r="C8" s="6"/>
      <c r="D8" s="7"/>
      <c r="E8" s="17"/>
      <c r="I8" s="4"/>
      <c r="K8" s="41"/>
    </row>
    <row r="9" spans="1:14" ht="24" customHeight="1" thickTop="1" thickBot="1">
      <c r="A9" s="8"/>
      <c r="B9" s="6"/>
      <c r="C9" s="6"/>
      <c r="D9" s="7"/>
      <c r="E9" s="17"/>
      <c r="K9" s="41"/>
    </row>
    <row r="10" spans="1:14" ht="15.75" thickTop="1">
      <c r="A10" s="57" t="s">
        <v>82</v>
      </c>
      <c r="B10" s="58"/>
      <c r="C10" s="52"/>
      <c r="D10" s="62" t="s">
        <v>83</v>
      </c>
      <c r="E10" s="52"/>
      <c r="F10" s="52"/>
      <c r="G10" s="53"/>
      <c r="H10" s="111"/>
      <c r="I10" s="112"/>
      <c r="J10" s="11"/>
      <c r="K10" s="41"/>
    </row>
    <row r="11" spans="1:14">
      <c r="A11" s="73" t="s">
        <v>104</v>
      </c>
      <c r="B11" s="74" t="s">
        <v>16</v>
      </c>
      <c r="D11" s="63" t="s">
        <v>90</v>
      </c>
      <c r="E11" s="13"/>
      <c r="F11" s="13"/>
      <c r="G11" s="54"/>
      <c r="H11" s="107" t="s">
        <v>3</v>
      </c>
      <c r="I11" s="108" t="s">
        <v>3</v>
      </c>
      <c r="J11" s="11"/>
      <c r="K11" s="41"/>
    </row>
    <row r="12" spans="1:14">
      <c r="A12" s="73" t="s">
        <v>105</v>
      </c>
      <c r="B12" s="75" t="s">
        <v>17</v>
      </c>
      <c r="D12" s="63"/>
      <c r="E12" s="13"/>
      <c r="F12" s="13"/>
      <c r="G12" s="54"/>
      <c r="H12" s="109" t="s">
        <v>5</v>
      </c>
      <c r="I12" s="110" t="s">
        <v>4</v>
      </c>
      <c r="J12" s="11"/>
      <c r="K12" s="41"/>
    </row>
    <row r="13" spans="1:14">
      <c r="A13" s="73" t="s">
        <v>106</v>
      </c>
      <c r="B13" s="374" t="s">
        <v>18</v>
      </c>
      <c r="C13" s="375"/>
      <c r="D13" s="63"/>
      <c r="E13" s="13"/>
      <c r="F13" s="13"/>
      <c r="G13" s="54"/>
      <c r="H13" s="109"/>
      <c r="I13" s="113"/>
      <c r="J13" s="11"/>
      <c r="K13" s="41"/>
    </row>
    <row r="14" spans="1:14" ht="24.75" customHeight="1">
      <c r="A14" s="68" t="s">
        <v>74</v>
      </c>
      <c r="B14" s="374" t="s">
        <v>100</v>
      </c>
      <c r="C14" s="375"/>
      <c r="D14" s="63"/>
      <c r="E14" s="13"/>
      <c r="F14" s="13"/>
      <c r="G14" s="54"/>
      <c r="H14" s="70">
        <f>SUM(H16:H18)</f>
        <v>0</v>
      </c>
      <c r="I14" s="105">
        <f>SUM(I16:I18)</f>
        <v>0</v>
      </c>
      <c r="J14" s="11"/>
      <c r="K14" s="41"/>
    </row>
    <row r="15" spans="1:14" ht="15.75" thickBot="1">
      <c r="A15" s="137" t="s">
        <v>81</v>
      </c>
      <c r="B15" s="76" t="s">
        <v>87</v>
      </c>
      <c r="C15" s="77"/>
      <c r="D15" s="64"/>
      <c r="E15" s="55"/>
      <c r="F15" s="55"/>
      <c r="G15" s="56"/>
      <c r="H15" s="102"/>
      <c r="I15" s="106"/>
      <c r="J15" s="11"/>
      <c r="K15" s="41"/>
    </row>
    <row r="16" spans="1:14" s="150" customFormat="1" ht="24" customHeight="1" thickTop="1">
      <c r="A16" s="138" t="s">
        <v>68</v>
      </c>
      <c r="B16" s="138" t="s">
        <v>0</v>
      </c>
      <c r="C16" s="138" t="s">
        <v>2</v>
      </c>
      <c r="D16" s="139" t="s">
        <v>133</v>
      </c>
      <c r="E16" s="140" t="s">
        <v>1</v>
      </c>
      <c r="F16" s="141" t="s">
        <v>19</v>
      </c>
      <c r="G16" s="142" t="s">
        <v>21</v>
      </c>
      <c r="H16" s="143" t="s">
        <v>5</v>
      </c>
      <c r="I16" s="140" t="s">
        <v>3</v>
      </c>
      <c r="K16" s="151"/>
    </row>
    <row r="17" spans="1:12" s="12" customFormat="1" ht="29.25" customHeight="1">
      <c r="A17" s="269">
        <v>9780802429674</v>
      </c>
      <c r="B17" s="167" t="s">
        <v>258</v>
      </c>
      <c r="C17" s="167" t="s">
        <v>259</v>
      </c>
      <c r="D17" s="168">
        <v>45020</v>
      </c>
      <c r="E17" s="169">
        <v>14.99</v>
      </c>
      <c r="F17" s="169">
        <v>12.97</v>
      </c>
      <c r="G17" s="30"/>
      <c r="H17" s="31"/>
      <c r="I17" s="32">
        <f>H17*E17*(1-G17)</f>
        <v>0</v>
      </c>
      <c r="K17" s="151"/>
      <c r="L17" s="270"/>
    </row>
    <row r="18" spans="1:12" s="12" customFormat="1" ht="29.25" customHeight="1">
      <c r="A18" s="269">
        <v>9780802428950</v>
      </c>
      <c r="B18" s="167" t="s">
        <v>260</v>
      </c>
      <c r="C18" s="167" t="s">
        <v>261</v>
      </c>
      <c r="D18" s="168">
        <v>44992</v>
      </c>
      <c r="E18" s="169">
        <v>14.99</v>
      </c>
      <c r="F18" s="271">
        <v>12.97</v>
      </c>
      <c r="G18" s="30"/>
      <c r="H18" s="31"/>
      <c r="I18" s="32">
        <f t="shared" ref="I18" si="0">H18*E18*(1-G18)</f>
        <v>0</v>
      </c>
      <c r="K18" s="151"/>
    </row>
    <row r="19" spans="1:12" s="275" customFormat="1" ht="29.25" customHeight="1">
      <c r="A19" s="269">
        <v>9780802429735</v>
      </c>
      <c r="B19" s="167" t="s">
        <v>262</v>
      </c>
      <c r="C19" s="167" t="s">
        <v>263</v>
      </c>
      <c r="D19" s="168">
        <v>45108</v>
      </c>
      <c r="E19" s="169">
        <v>14.99</v>
      </c>
      <c r="F19" s="271">
        <v>12.97</v>
      </c>
      <c r="G19" s="30"/>
      <c r="H19" s="31"/>
      <c r="I19" s="32"/>
      <c r="K19" s="50"/>
    </row>
    <row r="20" spans="1:12" s="275" customFormat="1" ht="29.25" customHeight="1">
      <c r="A20" s="269">
        <v>9780802422422</v>
      </c>
      <c r="B20" s="167" t="s">
        <v>264</v>
      </c>
      <c r="C20" s="167" t="s">
        <v>265</v>
      </c>
      <c r="D20" s="168">
        <v>45139</v>
      </c>
      <c r="E20" s="169">
        <v>14.99</v>
      </c>
      <c r="F20" s="271">
        <v>12.97</v>
      </c>
      <c r="G20" s="30"/>
      <c r="H20" s="31"/>
      <c r="I20" s="32"/>
      <c r="K20" s="50"/>
    </row>
    <row r="21" spans="1:12" s="275" customFormat="1" ht="29.25" customHeight="1">
      <c r="A21" s="269">
        <v>9780802428875</v>
      </c>
      <c r="B21" s="167" t="s">
        <v>266</v>
      </c>
      <c r="C21" s="167" t="s">
        <v>267</v>
      </c>
      <c r="D21" s="168">
        <v>45078</v>
      </c>
      <c r="E21" s="169">
        <v>12.99</v>
      </c>
      <c r="F21" s="271"/>
      <c r="G21" s="30"/>
      <c r="H21" s="31"/>
      <c r="I21" s="32"/>
    </row>
  </sheetData>
  <sheetProtection formatCells="0" formatRows="0" insertRows="0" deleteRows="0"/>
  <mergeCells count="10">
    <mergeCell ref="B13:C13"/>
    <mergeCell ref="B14:C14"/>
    <mergeCell ref="K1:K7"/>
    <mergeCell ref="A8:B8"/>
    <mergeCell ref="A1:I2"/>
    <mergeCell ref="A3:B3"/>
    <mergeCell ref="A4:B4"/>
    <mergeCell ref="A5:B5"/>
    <mergeCell ref="A6:B6"/>
    <mergeCell ref="A7:B7"/>
  </mergeCells>
  <phoneticPr fontId="25" type="noConversion"/>
  <conditionalFormatting sqref="A1:A16 A22:A1048576">
    <cfRule type="duplicateValues" dxfId="6" priority="5"/>
  </conditionalFormatting>
  <conditionalFormatting sqref="A17:A21">
    <cfRule type="duplicateValues" dxfId="5" priority="2"/>
    <cfRule type="duplicateValues" dxfId="4" priority="3"/>
  </conditionalFormatting>
  <conditionalFormatting sqref="A22:A1048576">
    <cfRule type="duplicateValues" dxfId="3" priority="15"/>
  </conditionalFormatting>
  <conditionalFormatting sqref="A17:I21">
    <cfRule type="notContainsBlanks" dxfId="2" priority="1">
      <formula>LEN(TRIM(A17))&gt;0</formula>
    </cfRule>
  </conditionalFormatting>
  <hyperlinks>
    <hyperlink ref="A7" r:id="rId1" xr:uid="{7D19A1F5-59F3-4E42-A863-B95664965CED}"/>
  </hyperlinks>
  <printOptions horizontalCentered="1"/>
  <pageMargins left="0.2" right="0.2" top="0.25" bottom="0.5" header="0.3" footer="0.3"/>
  <pageSetup orientation="landscape" r:id="rId2"/>
  <headerFooter>
    <oddFooter>&amp;C&amp;"-,Regular"&amp;11&amp;A  &amp;F</oddFooter>
  </headerFooter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EED6D-4F39-41B9-9848-3CA7D4B02579}">
  <dimension ref="A1:N20"/>
  <sheetViews>
    <sheetView showGridLines="0" workbookViewId="0">
      <selection activeCell="K8" sqref="K8"/>
    </sheetView>
  </sheetViews>
  <sheetFormatPr defaultRowHeight="15"/>
  <cols>
    <col min="1" max="1" width="11.5546875" style="3" customWidth="1"/>
    <col min="2" max="2" width="26" style="1" customWidth="1"/>
    <col min="3" max="3" width="13.5546875" style="1" bestFit="1" customWidth="1"/>
    <col min="4" max="4" width="8.88671875" style="2"/>
    <col min="5" max="5" width="9" style="14" bestFit="1" customWidth="1"/>
    <col min="6" max="6" width="9" style="16" bestFit="1" customWidth="1"/>
    <col min="7" max="7" width="8.88671875" style="4"/>
    <col min="8" max="8" width="8.88671875" style="23"/>
    <col min="9" max="9" width="8.88671875" style="14"/>
    <col min="10" max="10" width="4.77734375" style="5" customWidth="1"/>
    <col min="11" max="11" width="40.77734375" style="5" customWidth="1"/>
    <col min="12" max="16384" width="8.88671875" style="5"/>
  </cols>
  <sheetData>
    <row r="1" spans="1:14" ht="23.25" customHeight="1">
      <c r="A1" s="337" t="s">
        <v>178</v>
      </c>
      <c r="B1" s="337"/>
      <c r="C1" s="337"/>
      <c r="D1" s="337"/>
      <c r="E1" s="337"/>
      <c r="F1" s="337"/>
      <c r="G1" s="337"/>
      <c r="H1" s="337"/>
      <c r="I1" s="337"/>
      <c r="K1" s="338"/>
    </row>
    <row r="2" spans="1:14" ht="24" customHeight="1" thickBot="1">
      <c r="A2" s="337"/>
      <c r="B2" s="337"/>
      <c r="C2" s="337"/>
      <c r="D2" s="337"/>
      <c r="E2" s="337"/>
      <c r="F2" s="337"/>
      <c r="G2" s="337"/>
      <c r="H2" s="337"/>
      <c r="I2" s="337"/>
      <c r="K2" s="338"/>
    </row>
    <row r="3" spans="1:14" ht="24" customHeight="1" thickTop="1">
      <c r="A3" s="379" t="s">
        <v>58</v>
      </c>
      <c r="B3" s="380"/>
      <c r="C3" s="83" t="s">
        <v>6</v>
      </c>
      <c r="D3" s="78"/>
      <c r="E3" s="78"/>
      <c r="F3" s="84" t="s">
        <v>11</v>
      </c>
      <c r="G3" s="79"/>
      <c r="H3" s="80"/>
      <c r="I3" s="79"/>
      <c r="K3" s="338"/>
    </row>
    <row r="4" spans="1:14" ht="24" customHeight="1">
      <c r="A4" s="341" t="s">
        <v>59</v>
      </c>
      <c r="B4" s="342"/>
      <c r="C4" s="83" t="s">
        <v>7</v>
      </c>
      <c r="D4" s="78"/>
      <c r="E4" s="78"/>
      <c r="F4" s="84" t="s">
        <v>12</v>
      </c>
      <c r="G4" s="81"/>
      <c r="H4" s="82"/>
      <c r="I4" s="81"/>
      <c r="K4" s="338"/>
    </row>
    <row r="5" spans="1:14" ht="24" customHeight="1">
      <c r="A5" s="341" t="s">
        <v>60</v>
      </c>
      <c r="B5" s="342"/>
      <c r="C5" s="83" t="s">
        <v>8</v>
      </c>
      <c r="D5" s="78"/>
      <c r="E5" s="78"/>
      <c r="F5" s="85" t="s">
        <v>13</v>
      </c>
      <c r="G5" s="81"/>
      <c r="H5" s="82"/>
      <c r="I5" s="81"/>
      <c r="K5" s="338"/>
      <c r="N5" s="24"/>
    </row>
    <row r="6" spans="1:14" ht="24" customHeight="1">
      <c r="A6" s="341" t="s">
        <v>61</v>
      </c>
      <c r="B6" s="342"/>
      <c r="C6" s="83" t="s">
        <v>9</v>
      </c>
      <c r="D6" s="78"/>
      <c r="E6" s="78"/>
      <c r="F6" s="84" t="s">
        <v>14</v>
      </c>
      <c r="G6" s="81"/>
      <c r="H6" s="82"/>
      <c r="I6" s="81"/>
      <c r="K6" s="338"/>
    </row>
    <row r="7" spans="1:14" ht="24" customHeight="1">
      <c r="A7" s="381" t="s">
        <v>72</v>
      </c>
      <c r="B7" s="382"/>
      <c r="C7" s="83" t="s">
        <v>10</v>
      </c>
      <c r="D7" s="78"/>
      <c r="E7" s="78"/>
      <c r="F7" s="84" t="s">
        <v>15</v>
      </c>
      <c r="G7" s="81"/>
      <c r="H7" s="82"/>
      <c r="I7" s="81"/>
      <c r="K7" s="338"/>
    </row>
    <row r="8" spans="1:14" ht="24" customHeight="1" thickBot="1">
      <c r="A8" s="335"/>
      <c r="B8" s="336"/>
      <c r="C8" s="6"/>
      <c r="D8" s="7"/>
      <c r="E8" s="17"/>
      <c r="I8" s="4"/>
      <c r="K8" s="41"/>
    </row>
    <row r="9" spans="1:14" ht="24" customHeight="1" thickTop="1" thickBot="1">
      <c r="A9" s="8"/>
      <c r="B9" s="6"/>
      <c r="C9" s="6"/>
      <c r="D9" s="7"/>
      <c r="E9" s="17"/>
      <c r="K9" s="41"/>
    </row>
    <row r="10" spans="1:14" ht="15.75" thickTop="1">
      <c r="A10" s="57" t="s">
        <v>82</v>
      </c>
      <c r="B10" s="58"/>
      <c r="C10" s="52"/>
      <c r="D10" s="62" t="s">
        <v>83</v>
      </c>
      <c r="E10" s="88"/>
      <c r="F10" s="88"/>
      <c r="G10" s="90"/>
      <c r="H10" s="111"/>
      <c r="I10" s="112"/>
      <c r="J10" s="11"/>
      <c r="K10" s="41"/>
    </row>
    <row r="11" spans="1:14">
      <c r="A11" s="91" t="s">
        <v>73</v>
      </c>
      <c r="B11" s="92">
        <v>0.48</v>
      </c>
      <c r="C11" s="93"/>
      <c r="D11" s="94"/>
      <c r="E11" s="93"/>
      <c r="F11" s="93"/>
      <c r="G11" s="95"/>
      <c r="H11" s="107" t="s">
        <v>3</v>
      </c>
      <c r="I11" s="108" t="s">
        <v>3</v>
      </c>
      <c r="J11" s="11"/>
      <c r="K11" s="41"/>
    </row>
    <row r="12" spans="1:14">
      <c r="A12" s="91" t="s">
        <v>102</v>
      </c>
      <c r="B12" s="96" t="s">
        <v>101</v>
      </c>
      <c r="C12" s="93"/>
      <c r="D12" s="94"/>
      <c r="E12" s="93"/>
      <c r="F12" s="93"/>
      <c r="G12" s="95"/>
      <c r="H12" s="109" t="s">
        <v>5</v>
      </c>
      <c r="I12" s="110" t="s">
        <v>4</v>
      </c>
      <c r="J12" s="11"/>
      <c r="K12" s="41"/>
    </row>
    <row r="13" spans="1:14">
      <c r="A13" s="68" t="s">
        <v>80</v>
      </c>
      <c r="B13" s="96" t="s">
        <v>107</v>
      </c>
      <c r="C13" s="93"/>
      <c r="D13" s="94"/>
      <c r="E13" s="93"/>
      <c r="F13" s="93"/>
      <c r="G13" s="95"/>
      <c r="H13" s="109"/>
      <c r="I13" s="113"/>
      <c r="J13" s="11"/>
      <c r="K13" s="41"/>
    </row>
    <row r="14" spans="1:14">
      <c r="A14" s="68" t="s">
        <v>74</v>
      </c>
      <c r="B14" s="96" t="s">
        <v>89</v>
      </c>
      <c r="C14" s="93"/>
      <c r="D14" s="94"/>
      <c r="E14" s="93"/>
      <c r="F14" s="93"/>
      <c r="G14" s="95"/>
      <c r="H14" s="70">
        <f>SUM(H16:H19)</f>
        <v>0</v>
      </c>
      <c r="I14" s="105">
        <f>SUM(I16:I19)</f>
        <v>0</v>
      </c>
      <c r="J14" s="11"/>
      <c r="K14" s="41"/>
    </row>
    <row r="15" spans="1:14" ht="15.75" thickBot="1">
      <c r="A15" s="97" t="s">
        <v>81</v>
      </c>
      <c r="B15" s="98" t="s">
        <v>87</v>
      </c>
      <c r="C15" s="99"/>
      <c r="D15" s="100"/>
      <c r="E15" s="99"/>
      <c r="F15" s="99"/>
      <c r="G15" s="101"/>
      <c r="H15" s="102"/>
      <c r="I15" s="106"/>
      <c r="J15" s="11"/>
      <c r="K15" s="41"/>
    </row>
    <row r="16" spans="1:14" s="150" customFormat="1" ht="24" customHeight="1" thickTop="1" thickBot="1">
      <c r="A16" s="313" t="s">
        <v>68</v>
      </c>
      <c r="B16" s="314" t="s">
        <v>0</v>
      </c>
      <c r="C16" s="314" t="s">
        <v>2</v>
      </c>
      <c r="D16" s="315" t="s">
        <v>133</v>
      </c>
      <c r="E16" s="316" t="s">
        <v>1</v>
      </c>
      <c r="F16" s="317" t="s">
        <v>19</v>
      </c>
      <c r="G16" s="318" t="s">
        <v>21</v>
      </c>
      <c r="H16" s="319" t="s">
        <v>5</v>
      </c>
      <c r="I16" s="320" t="s">
        <v>3</v>
      </c>
      <c r="K16" s="151"/>
    </row>
    <row r="17" spans="1:11" s="150" customFormat="1" ht="21" customHeight="1">
      <c r="A17" s="376" t="s">
        <v>303</v>
      </c>
      <c r="B17" s="377"/>
      <c r="C17" s="377"/>
      <c r="D17" s="377"/>
      <c r="E17" s="377"/>
      <c r="F17" s="377"/>
      <c r="G17" s="377"/>
      <c r="H17" s="377"/>
      <c r="I17" s="378"/>
      <c r="K17" s="151"/>
    </row>
    <row r="18" spans="1:11" s="12" customFormat="1" ht="29.25" customHeight="1">
      <c r="A18" s="321">
        <v>9781496479174</v>
      </c>
      <c r="B18" s="166" t="s">
        <v>301</v>
      </c>
      <c r="C18" s="167"/>
      <c r="D18" s="168">
        <v>45083</v>
      </c>
      <c r="E18" s="169">
        <v>49.99</v>
      </c>
      <c r="F18" s="169"/>
      <c r="G18" s="30">
        <v>0.65</v>
      </c>
      <c r="H18" s="31"/>
      <c r="I18" s="322">
        <f>H18*E18*(1-G18)</f>
        <v>0</v>
      </c>
      <c r="K18" s="51"/>
    </row>
    <row r="19" spans="1:11" s="12" customFormat="1" ht="29.25" customHeight="1" thickBot="1">
      <c r="A19" s="323">
        <v>9781496479150</v>
      </c>
      <c r="B19" s="324" t="s">
        <v>302</v>
      </c>
      <c r="C19" s="325"/>
      <c r="D19" s="326">
        <v>45083</v>
      </c>
      <c r="E19" s="327">
        <v>49.99</v>
      </c>
      <c r="F19" s="327"/>
      <c r="G19" s="328">
        <v>0.65</v>
      </c>
      <c r="H19" s="329"/>
      <c r="I19" s="330">
        <f>H19*E19*(1-G19)</f>
        <v>0</v>
      </c>
      <c r="K19" s="132"/>
    </row>
    <row r="20" spans="1:11" ht="15" customHeight="1">
      <c r="K20" s="51"/>
    </row>
  </sheetData>
  <sheetProtection formatCells="0" formatRows="0" insertRows="0" deleteRows="0"/>
  <mergeCells count="9">
    <mergeCell ref="A17:I17"/>
    <mergeCell ref="K1:K7"/>
    <mergeCell ref="A8:B8"/>
    <mergeCell ref="A1:I2"/>
    <mergeCell ref="A3:B3"/>
    <mergeCell ref="A4:B4"/>
    <mergeCell ref="A5:B5"/>
    <mergeCell ref="A6:B6"/>
    <mergeCell ref="A7:B7"/>
  </mergeCells>
  <conditionalFormatting sqref="A20:A1048576 A1:A15">
    <cfRule type="duplicateValues" dxfId="1" priority="31"/>
  </conditionalFormatting>
  <conditionalFormatting sqref="A20:A1048576">
    <cfRule type="duplicateValues" dxfId="0" priority="34"/>
  </conditionalFormatting>
  <hyperlinks>
    <hyperlink ref="A7" r:id="rId1" xr:uid="{E9A922D8-DB7E-4126-8256-9E678EDD6907}"/>
  </hyperlinks>
  <printOptions horizontalCentered="1"/>
  <pageMargins left="0.2" right="0.2" top="0.25" bottom="0.5" header="0.3" footer="0.3"/>
  <pageSetup orientation="landscape" r:id="rId2"/>
  <headerFooter>
    <oddFooter>&amp;C&amp;"-,Regular"&amp;11&amp;A  &amp;F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8EEFB-B501-43F8-842C-43C4DB5AD244}">
  <dimension ref="A1:K17"/>
  <sheetViews>
    <sheetView showGridLines="0" workbookViewId="0">
      <selection activeCell="C15" sqref="C15"/>
    </sheetView>
  </sheetViews>
  <sheetFormatPr defaultRowHeight="15"/>
  <cols>
    <col min="1" max="1" width="11.5546875" style="3" customWidth="1"/>
    <col min="2" max="2" width="26" style="1" customWidth="1"/>
    <col min="3" max="3" width="13.5546875" style="1" bestFit="1" customWidth="1"/>
    <col min="4" max="4" width="8.88671875" style="154"/>
    <col min="5" max="5" width="9" style="14" bestFit="1" customWidth="1"/>
    <col min="6" max="6" width="9" style="16" bestFit="1" customWidth="1"/>
    <col min="7" max="7" width="8.88671875" style="4"/>
    <col min="8" max="8" width="8.88671875" style="23"/>
    <col min="9" max="9" width="8.88671875" style="14"/>
    <col min="10" max="10" width="4.77734375" style="5" customWidth="1"/>
    <col min="11" max="11" width="40.77734375" style="5" customWidth="1"/>
    <col min="12" max="16384" width="8.88671875" style="5"/>
  </cols>
  <sheetData>
    <row r="1" spans="1:11" ht="23.25" customHeight="1">
      <c r="A1" s="337" t="s">
        <v>178</v>
      </c>
      <c r="B1" s="337"/>
      <c r="C1" s="337"/>
      <c r="D1" s="337"/>
      <c r="E1" s="337"/>
      <c r="F1" s="337"/>
      <c r="G1" s="337"/>
      <c r="H1" s="337"/>
      <c r="I1" s="337"/>
      <c r="K1" s="338"/>
    </row>
    <row r="2" spans="1:11" ht="24" customHeight="1" thickBot="1">
      <c r="A2" s="337"/>
      <c r="B2" s="337"/>
      <c r="C2" s="337"/>
      <c r="D2" s="337"/>
      <c r="E2" s="337"/>
      <c r="F2" s="337"/>
      <c r="G2" s="337"/>
      <c r="H2" s="337"/>
      <c r="I2" s="337"/>
      <c r="K2" s="338"/>
    </row>
    <row r="3" spans="1:11" ht="24" customHeight="1" thickTop="1">
      <c r="A3" s="339" t="s">
        <v>223</v>
      </c>
      <c r="B3" s="340"/>
      <c r="C3" s="15" t="s">
        <v>6</v>
      </c>
      <c r="D3" s="10"/>
      <c r="E3" s="10"/>
      <c r="F3" s="18" t="s">
        <v>11</v>
      </c>
      <c r="G3" s="42"/>
      <c r="H3" s="43"/>
      <c r="I3" s="42"/>
      <c r="K3" s="338"/>
    </row>
    <row r="4" spans="1:11" ht="24" customHeight="1">
      <c r="A4" s="341" t="s">
        <v>224</v>
      </c>
      <c r="B4" s="342"/>
      <c r="C4" s="15" t="s">
        <v>7</v>
      </c>
      <c r="D4" s="10"/>
      <c r="E4" s="10"/>
      <c r="F4" s="18" t="s">
        <v>12</v>
      </c>
      <c r="G4" s="9"/>
      <c r="H4" s="25"/>
      <c r="I4" s="9"/>
      <c r="K4" s="338"/>
    </row>
    <row r="5" spans="1:11" ht="24" customHeight="1">
      <c r="A5" s="341" t="s">
        <v>225</v>
      </c>
      <c r="B5" s="342"/>
      <c r="C5" s="15" t="s">
        <v>8</v>
      </c>
      <c r="D5" s="10"/>
      <c r="E5" s="10"/>
      <c r="F5" s="19" t="s">
        <v>13</v>
      </c>
      <c r="G5" s="9"/>
      <c r="H5" s="25"/>
      <c r="I5" s="9"/>
      <c r="K5" s="338"/>
    </row>
    <row r="6" spans="1:11" ht="24" customHeight="1">
      <c r="A6" s="341" t="s">
        <v>226</v>
      </c>
      <c r="B6" s="342"/>
      <c r="C6" s="15" t="s">
        <v>9</v>
      </c>
      <c r="D6" s="10"/>
      <c r="E6" s="10"/>
      <c r="F6" s="18" t="s">
        <v>14</v>
      </c>
      <c r="G6" s="9"/>
      <c r="H6" s="25"/>
      <c r="I6" s="9"/>
      <c r="K6" s="338"/>
    </row>
    <row r="7" spans="1:11" ht="24" customHeight="1">
      <c r="A7" s="341"/>
      <c r="B7" s="342"/>
      <c r="C7" s="15" t="s">
        <v>10</v>
      </c>
      <c r="D7" s="10"/>
      <c r="E7" s="10"/>
      <c r="F7" s="18" t="s">
        <v>15</v>
      </c>
      <c r="G7" s="9"/>
      <c r="H7" s="25"/>
      <c r="I7" s="9"/>
      <c r="K7" s="338"/>
    </row>
    <row r="8" spans="1:11" ht="24" customHeight="1" thickBot="1">
      <c r="A8" s="335"/>
      <c r="B8" s="336"/>
      <c r="C8" s="6"/>
      <c r="D8" s="7"/>
      <c r="E8" s="17"/>
      <c r="I8" s="4"/>
    </row>
    <row r="9" spans="1:11" ht="24" customHeight="1" thickTop="1" thickBot="1">
      <c r="A9" s="8"/>
      <c r="B9" s="6"/>
      <c r="C9" s="6"/>
      <c r="D9" s="7"/>
      <c r="E9" s="17"/>
    </row>
    <row r="10" spans="1:11" ht="15.75" thickTop="1">
      <c r="A10" s="57" t="s">
        <v>82</v>
      </c>
      <c r="B10" s="262"/>
      <c r="C10" s="52"/>
      <c r="D10" s="62" t="s">
        <v>83</v>
      </c>
      <c r="E10" s="52"/>
      <c r="F10" s="52"/>
      <c r="G10" s="53"/>
      <c r="H10" s="111"/>
      <c r="I10" s="112"/>
      <c r="J10" s="11"/>
    </row>
    <row r="11" spans="1:11">
      <c r="A11" s="263" t="s">
        <v>73</v>
      </c>
      <c r="B11" s="333" t="s">
        <v>227</v>
      </c>
      <c r="C11" s="334"/>
      <c r="D11" s="63"/>
      <c r="E11" s="13"/>
      <c r="F11" s="13"/>
      <c r="G11" s="54"/>
      <c r="H11" s="107" t="s">
        <v>3</v>
      </c>
      <c r="I11" s="108" t="s">
        <v>3</v>
      </c>
      <c r="J11" s="11"/>
    </row>
    <row r="12" spans="1:11">
      <c r="A12" s="68" t="s">
        <v>102</v>
      </c>
      <c r="B12" s="59" t="s">
        <v>228</v>
      </c>
      <c r="C12" s="13"/>
      <c r="D12" s="63"/>
      <c r="E12" s="13"/>
      <c r="F12" s="13"/>
      <c r="G12" s="54"/>
      <c r="H12" s="109" t="s">
        <v>5</v>
      </c>
      <c r="I12" s="110" t="s">
        <v>4</v>
      </c>
      <c r="J12" s="11"/>
    </row>
    <row r="13" spans="1:11">
      <c r="A13" s="68" t="s">
        <v>74</v>
      </c>
      <c r="B13" s="59" t="s">
        <v>229</v>
      </c>
      <c r="C13" s="13"/>
      <c r="D13" s="63"/>
      <c r="E13" s="13"/>
      <c r="F13" s="13"/>
      <c r="G13" s="54"/>
      <c r="H13" s="109"/>
      <c r="I13" s="113"/>
      <c r="J13" s="11"/>
    </row>
    <row r="14" spans="1:11" ht="15.75" customHeight="1">
      <c r="A14" s="68" t="s">
        <v>80</v>
      </c>
      <c r="B14" s="59" t="s">
        <v>87</v>
      </c>
      <c r="C14" s="13"/>
      <c r="D14" s="63"/>
      <c r="E14" s="13"/>
      <c r="F14" s="13"/>
      <c r="G14" s="54"/>
      <c r="H14" s="70">
        <f>SUM(H16:H17)</f>
        <v>0</v>
      </c>
      <c r="I14" s="105">
        <f>SUM(I16:I17)</f>
        <v>0</v>
      </c>
      <c r="J14" s="11"/>
    </row>
    <row r="15" spans="1:11" ht="16.5" customHeight="1" thickBot="1">
      <c r="A15" s="69" t="s">
        <v>81</v>
      </c>
      <c r="B15" s="61" t="s">
        <v>87</v>
      </c>
      <c r="C15" s="55"/>
      <c r="D15" s="64"/>
      <c r="E15" s="55"/>
      <c r="F15" s="55"/>
      <c r="G15" s="56"/>
      <c r="H15" s="102"/>
      <c r="I15" s="106"/>
      <c r="J15" s="11"/>
    </row>
    <row r="16" spans="1:11" s="150" customFormat="1" ht="24" customHeight="1" thickTop="1">
      <c r="A16" s="138" t="s">
        <v>68</v>
      </c>
      <c r="B16" s="138" t="s">
        <v>0</v>
      </c>
      <c r="C16" s="138" t="s">
        <v>2</v>
      </c>
      <c r="D16" s="139" t="s">
        <v>133</v>
      </c>
      <c r="E16" s="140" t="s">
        <v>1</v>
      </c>
      <c r="F16" s="141" t="s">
        <v>19</v>
      </c>
      <c r="G16" s="142" t="s">
        <v>21</v>
      </c>
      <c r="H16" s="143" t="s">
        <v>5</v>
      </c>
      <c r="I16" s="140" t="s">
        <v>3</v>
      </c>
    </row>
    <row r="17" spans="1:9" s="12" customFormat="1" ht="29.25" customHeight="1">
      <c r="A17" s="165" t="s">
        <v>230</v>
      </c>
      <c r="B17" s="27" t="s">
        <v>231</v>
      </c>
      <c r="C17" s="27" t="s">
        <v>232</v>
      </c>
      <c r="D17" s="153">
        <v>45016</v>
      </c>
      <c r="E17" s="28">
        <v>14.99</v>
      </c>
      <c r="F17" s="264">
        <v>12.97</v>
      </c>
      <c r="G17" s="30"/>
      <c r="H17" s="31"/>
      <c r="I17" s="32">
        <f>H17*E17*(1-G17)</f>
        <v>0</v>
      </c>
    </row>
  </sheetData>
  <sheetProtection formatCells="0" formatRows="0" insertRows="0" deleteRows="0"/>
  <mergeCells count="9">
    <mergeCell ref="B11:C11"/>
    <mergeCell ref="A8:B8"/>
    <mergeCell ref="A1:I2"/>
    <mergeCell ref="K1:K7"/>
    <mergeCell ref="A3:B3"/>
    <mergeCell ref="A4:B4"/>
    <mergeCell ref="A5:B5"/>
    <mergeCell ref="A6:B6"/>
    <mergeCell ref="A7:B7"/>
  </mergeCells>
  <conditionalFormatting sqref="A1:A2 A9 A16:A1048576">
    <cfRule type="duplicateValues" dxfId="62" priority="4"/>
  </conditionalFormatting>
  <conditionalFormatting sqref="A3:A8">
    <cfRule type="duplicateValues" dxfId="61" priority="2"/>
  </conditionalFormatting>
  <conditionalFormatting sqref="A10:A15">
    <cfRule type="duplicateValues" dxfId="60" priority="1"/>
  </conditionalFormatting>
  <conditionalFormatting sqref="A17:A1048576">
    <cfRule type="duplicateValues" dxfId="59" priority="5"/>
  </conditionalFormatting>
  <conditionalFormatting sqref="A17:I17">
    <cfRule type="notContainsBlanks" dxfId="58" priority="6">
      <formula>LEN(TRIM(A17))&gt;0</formula>
    </cfRule>
  </conditionalFormatting>
  <printOptions horizontalCentered="1"/>
  <pageMargins left="0.2" right="0.2" top="0.25" bottom="0.5" header="0.3" footer="0.3"/>
  <pageSetup orientation="landscape" r:id="rId1"/>
  <headerFooter>
    <oddFooter>&amp;C&amp;"-,Regular"&amp;11&amp;A  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96FCE-AED1-4A93-B249-5DA5473D1832}">
  <dimension ref="A1:N22"/>
  <sheetViews>
    <sheetView showGridLines="0" zoomScaleNormal="100" workbookViewId="0">
      <selection activeCell="B18" sqref="B18"/>
    </sheetView>
  </sheetViews>
  <sheetFormatPr defaultRowHeight="15"/>
  <cols>
    <col min="1" max="1" width="12.44140625" style="3" customWidth="1"/>
    <col min="2" max="2" width="27.109375" style="1" customWidth="1"/>
    <col min="3" max="3" width="15.6640625" style="1" customWidth="1"/>
    <col min="4" max="4" width="8.77734375" style="2" customWidth="1"/>
    <col min="5" max="5" width="8.77734375" style="14" customWidth="1"/>
    <col min="6" max="6" width="8.77734375" style="16" customWidth="1"/>
    <col min="7" max="7" width="8.88671875" style="4"/>
    <col min="8" max="8" width="8.109375" style="23" customWidth="1"/>
    <col min="9" max="9" width="8.88671875" style="14"/>
    <col min="10" max="10" width="4.77734375" style="5" customWidth="1"/>
    <col min="11" max="11" width="40.77734375" style="5" customWidth="1"/>
    <col min="12" max="16384" width="8.88671875" style="5"/>
  </cols>
  <sheetData>
    <row r="1" spans="1:14" ht="23.25" customHeight="1">
      <c r="A1" s="337" t="s">
        <v>178</v>
      </c>
      <c r="B1" s="337"/>
      <c r="C1" s="337"/>
      <c r="D1" s="337"/>
      <c r="E1" s="337"/>
      <c r="F1" s="337"/>
      <c r="G1" s="337"/>
      <c r="H1" s="337"/>
      <c r="I1" s="337"/>
      <c r="K1" s="338"/>
    </row>
    <row r="2" spans="1:14" ht="24" customHeight="1" thickBot="1">
      <c r="A2" s="337"/>
      <c r="B2" s="337"/>
      <c r="C2" s="337"/>
      <c r="D2" s="337"/>
      <c r="E2" s="337"/>
      <c r="F2" s="337"/>
      <c r="G2" s="337"/>
      <c r="H2" s="337"/>
      <c r="I2" s="337"/>
      <c r="K2" s="338"/>
    </row>
    <row r="3" spans="1:14" ht="24" customHeight="1" thickTop="1">
      <c r="A3" s="347" t="s">
        <v>37</v>
      </c>
      <c r="B3" s="348"/>
      <c r="C3" s="15" t="s">
        <v>6</v>
      </c>
      <c r="D3" s="10"/>
      <c r="E3" s="10"/>
      <c r="F3" s="18" t="s">
        <v>11</v>
      </c>
      <c r="G3" s="42"/>
      <c r="H3" s="43"/>
      <c r="I3" s="42"/>
      <c r="K3" s="338"/>
    </row>
    <row r="4" spans="1:14" ht="24" customHeight="1">
      <c r="A4" s="349" t="s">
        <v>38</v>
      </c>
      <c r="B4" s="350"/>
      <c r="C4" s="15" t="s">
        <v>7</v>
      </c>
      <c r="D4" s="10"/>
      <c r="E4" s="10"/>
      <c r="F4" s="18" t="s">
        <v>12</v>
      </c>
      <c r="G4" s="9"/>
      <c r="H4" s="25"/>
      <c r="I4" s="9"/>
      <c r="K4" s="338"/>
    </row>
    <row r="5" spans="1:14" ht="24" customHeight="1">
      <c r="A5" s="349" t="s">
        <v>39</v>
      </c>
      <c r="B5" s="350"/>
      <c r="C5" s="15" t="s">
        <v>8</v>
      </c>
      <c r="D5" s="10"/>
      <c r="E5" s="10"/>
      <c r="F5" s="19" t="s">
        <v>13</v>
      </c>
      <c r="G5" s="9"/>
      <c r="H5" s="25"/>
      <c r="I5" s="9"/>
      <c r="K5" s="338"/>
      <c r="N5" s="24"/>
    </row>
    <row r="6" spans="1:14" ht="24" customHeight="1">
      <c r="A6" s="349" t="s">
        <v>40</v>
      </c>
      <c r="B6" s="350"/>
      <c r="C6" s="15" t="s">
        <v>9</v>
      </c>
      <c r="D6" s="10"/>
      <c r="E6" s="10"/>
      <c r="F6" s="18" t="s">
        <v>14</v>
      </c>
      <c r="G6" s="9"/>
      <c r="H6" s="25"/>
      <c r="I6" s="9"/>
      <c r="K6" s="338"/>
    </row>
    <row r="7" spans="1:14" ht="24" customHeight="1">
      <c r="A7" s="351" t="s">
        <v>126</v>
      </c>
      <c r="B7" s="350"/>
      <c r="C7" s="15" t="s">
        <v>10</v>
      </c>
      <c r="D7" s="10"/>
      <c r="E7" s="10"/>
      <c r="F7" s="18" t="s">
        <v>15</v>
      </c>
      <c r="G7" s="9"/>
      <c r="H7" s="25"/>
      <c r="I7" s="9"/>
      <c r="K7" s="338"/>
    </row>
    <row r="8" spans="1:14" ht="24" customHeight="1" thickBot="1">
      <c r="A8" s="345"/>
      <c r="B8" s="346"/>
      <c r="C8" s="6"/>
      <c r="D8" s="7"/>
      <c r="E8" s="17"/>
      <c r="I8" s="4"/>
      <c r="K8" s="51"/>
    </row>
    <row r="9" spans="1:14" ht="24" customHeight="1" thickTop="1" thickBot="1">
      <c r="A9" s="8"/>
      <c r="B9" s="6"/>
      <c r="C9" s="6"/>
      <c r="D9" s="7"/>
      <c r="E9" s="17"/>
      <c r="K9" s="51"/>
    </row>
    <row r="10" spans="1:14" ht="15" customHeight="1" thickTop="1">
      <c r="A10" s="57" t="s">
        <v>82</v>
      </c>
      <c r="B10" s="58"/>
      <c r="C10" s="52"/>
      <c r="D10" s="62" t="s">
        <v>83</v>
      </c>
      <c r="E10" s="52"/>
      <c r="F10" s="52"/>
      <c r="G10" s="53"/>
      <c r="H10" s="111"/>
      <c r="I10" s="112"/>
      <c r="J10" s="11"/>
      <c r="K10" s="51"/>
    </row>
    <row r="11" spans="1:14" ht="15" customHeight="1">
      <c r="A11" s="68" t="s">
        <v>73</v>
      </c>
      <c r="B11" s="59" t="s">
        <v>99</v>
      </c>
      <c r="C11" s="13"/>
      <c r="D11" s="65" t="s">
        <v>70</v>
      </c>
      <c r="E11" s="66"/>
      <c r="F11" s="13"/>
      <c r="G11" s="54"/>
      <c r="H11" s="107" t="s">
        <v>3</v>
      </c>
      <c r="I11" s="108" t="s">
        <v>3</v>
      </c>
      <c r="J11" s="11"/>
      <c r="K11" s="51"/>
    </row>
    <row r="12" spans="1:14" ht="24" customHeight="1">
      <c r="A12" s="73" t="s">
        <v>102</v>
      </c>
      <c r="B12" s="343" t="s">
        <v>108</v>
      </c>
      <c r="C12" s="344"/>
      <c r="D12" s="71" t="s">
        <v>56</v>
      </c>
      <c r="E12" s="13"/>
      <c r="F12" s="13"/>
      <c r="G12" s="54"/>
      <c r="H12" s="109" t="s">
        <v>5</v>
      </c>
      <c r="I12" s="110" t="s">
        <v>4</v>
      </c>
      <c r="J12" s="11"/>
      <c r="K12" s="51"/>
    </row>
    <row r="13" spans="1:14" ht="15" customHeight="1">
      <c r="A13" s="68" t="s">
        <v>80</v>
      </c>
      <c r="B13" s="67">
        <v>100</v>
      </c>
      <c r="C13" s="13"/>
      <c r="D13" s="114" t="s">
        <v>71</v>
      </c>
      <c r="E13" s="13"/>
      <c r="F13" s="13"/>
      <c r="G13" s="54"/>
      <c r="H13" s="109"/>
      <c r="I13" s="113"/>
      <c r="J13" s="11"/>
      <c r="K13" s="51"/>
    </row>
    <row r="14" spans="1:14" ht="15" customHeight="1">
      <c r="A14" s="68" t="s">
        <v>74</v>
      </c>
      <c r="B14" s="67" t="s">
        <v>79</v>
      </c>
      <c r="C14" s="13"/>
      <c r="D14" s="65" t="s">
        <v>62</v>
      </c>
      <c r="E14" s="66"/>
      <c r="F14" s="13"/>
      <c r="G14" s="54"/>
      <c r="H14" s="70">
        <f>SUM(H16:H19)</f>
        <v>0</v>
      </c>
      <c r="I14" s="105">
        <f>SUM(I16:I19)</f>
        <v>0</v>
      </c>
      <c r="J14" s="11"/>
      <c r="K14" s="51"/>
    </row>
    <row r="15" spans="1:14" ht="15" customHeight="1" thickBot="1">
      <c r="A15" s="69" t="s">
        <v>81</v>
      </c>
      <c r="B15" s="61" t="s">
        <v>78</v>
      </c>
      <c r="C15" s="55"/>
      <c r="D15" s="72" t="s">
        <v>63</v>
      </c>
      <c r="E15" s="55"/>
      <c r="F15" s="55"/>
      <c r="G15" s="56"/>
      <c r="H15" s="102"/>
      <c r="I15" s="106"/>
      <c r="J15" s="11"/>
      <c r="K15" s="51"/>
    </row>
    <row r="16" spans="1:14" s="150" customFormat="1" ht="24" customHeight="1" thickTop="1">
      <c r="A16" s="138" t="s">
        <v>68</v>
      </c>
      <c r="B16" s="138" t="s">
        <v>0</v>
      </c>
      <c r="C16" s="138" t="s">
        <v>2</v>
      </c>
      <c r="D16" s="139" t="s">
        <v>133</v>
      </c>
      <c r="E16" s="140" t="s">
        <v>1</v>
      </c>
      <c r="F16" s="141" t="s">
        <v>19</v>
      </c>
      <c r="G16" s="142" t="s">
        <v>21</v>
      </c>
      <c r="H16" s="143" t="s">
        <v>5</v>
      </c>
      <c r="I16" s="140" t="s">
        <v>3</v>
      </c>
      <c r="K16" s="51"/>
    </row>
    <row r="17" spans="1:12" s="13" customFormat="1" ht="29.25" customHeight="1">
      <c r="A17" s="265">
        <v>9781087768809</v>
      </c>
      <c r="B17" s="273" t="s">
        <v>233</v>
      </c>
      <c r="C17" s="273" t="s">
        <v>234</v>
      </c>
      <c r="D17" s="266">
        <v>44928</v>
      </c>
      <c r="E17" s="267">
        <v>24.99</v>
      </c>
      <c r="F17" s="268"/>
      <c r="G17" s="39"/>
      <c r="H17" s="31"/>
      <c r="I17" s="32">
        <f>H17*E17*(1-G17)</f>
        <v>0</v>
      </c>
      <c r="K17" s="50"/>
      <c r="L17" s="270"/>
    </row>
    <row r="18" spans="1:12" s="13" customFormat="1" ht="29.25" customHeight="1">
      <c r="A18" s="265">
        <v>9781087768373</v>
      </c>
      <c r="B18" s="273" t="s">
        <v>235</v>
      </c>
      <c r="C18" s="273" t="s">
        <v>236</v>
      </c>
      <c r="D18" s="266">
        <v>44986</v>
      </c>
      <c r="E18" s="267">
        <v>21.99</v>
      </c>
      <c r="F18" s="268"/>
      <c r="G18" s="30"/>
      <c r="H18" s="31"/>
      <c r="I18" s="32">
        <f t="shared" ref="I18:I19" si="0">H18*E18*(1-G18)</f>
        <v>0</v>
      </c>
      <c r="K18" s="50"/>
    </row>
    <row r="19" spans="1:12" s="13" customFormat="1" ht="29.25" customHeight="1">
      <c r="A19" s="265">
        <v>9781087763491</v>
      </c>
      <c r="B19" s="273" t="s">
        <v>237</v>
      </c>
      <c r="C19" s="273" t="s">
        <v>176</v>
      </c>
      <c r="D19" s="266">
        <v>45019</v>
      </c>
      <c r="E19" s="267">
        <v>24.99</v>
      </c>
      <c r="F19" s="268"/>
      <c r="G19" s="30"/>
      <c r="H19" s="31"/>
      <c r="I19" s="32">
        <f t="shared" si="0"/>
        <v>0</v>
      </c>
      <c r="K19" s="50"/>
    </row>
    <row r="20" spans="1:12" ht="15" customHeight="1">
      <c r="A20" s="272"/>
      <c r="K20" s="51"/>
    </row>
    <row r="21" spans="1:12">
      <c r="A21" s="272"/>
    </row>
    <row r="22" spans="1:12">
      <c r="A22" s="272"/>
    </row>
  </sheetData>
  <sheetProtection formatCells="0" formatRows="0" insertRows="0" deleteRows="0"/>
  <mergeCells count="9">
    <mergeCell ref="B12:C12"/>
    <mergeCell ref="A8:B8"/>
    <mergeCell ref="K1:K7"/>
    <mergeCell ref="A1:I2"/>
    <mergeCell ref="A3:B3"/>
    <mergeCell ref="A4:B4"/>
    <mergeCell ref="A5:B5"/>
    <mergeCell ref="A6:B6"/>
    <mergeCell ref="A7:B7"/>
  </mergeCells>
  <conditionalFormatting sqref="A23:A1048576 A1:A19">
    <cfRule type="duplicateValues" dxfId="57" priority="1"/>
  </conditionalFormatting>
  <conditionalFormatting sqref="A23:A1048576">
    <cfRule type="duplicateValues" dxfId="56" priority="19"/>
  </conditionalFormatting>
  <conditionalFormatting sqref="A17:I19">
    <cfRule type="notContainsBlanks" dxfId="55" priority="4">
      <formula>LEN(TRIM(A17))&gt;0</formula>
    </cfRule>
  </conditionalFormatting>
  <hyperlinks>
    <hyperlink ref="A7" r:id="rId1" xr:uid="{A342CC82-A104-4762-8072-52FA19449034}"/>
  </hyperlinks>
  <printOptions horizontalCentered="1"/>
  <pageMargins left="0.2" right="0.2" top="0.25" bottom="0.5" header="0.3" footer="0.3"/>
  <pageSetup orientation="landscape" r:id="rId2"/>
  <headerFooter>
    <oddFooter>&amp;C&amp;"-,Regular"&amp;11&amp;A  &amp;F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FA329-21EC-42DE-B5A3-5005794BBC6E}">
  <dimension ref="A1:N18"/>
  <sheetViews>
    <sheetView showGridLines="0" workbookViewId="0">
      <selection activeCell="B21" sqref="B21"/>
    </sheetView>
  </sheetViews>
  <sheetFormatPr defaultRowHeight="15"/>
  <cols>
    <col min="1" max="1" width="11.5546875" style="3" customWidth="1"/>
    <col min="2" max="2" width="26" style="1" customWidth="1"/>
    <col min="3" max="3" width="13.5546875" style="1" bestFit="1" customWidth="1"/>
    <col min="4" max="4" width="8.88671875" style="2"/>
    <col min="5" max="5" width="9" style="14" bestFit="1" customWidth="1"/>
    <col min="6" max="6" width="9" style="16" bestFit="1" customWidth="1"/>
    <col min="7" max="7" width="8.88671875" style="4"/>
    <col min="8" max="8" width="8.88671875" style="23"/>
    <col min="9" max="9" width="8.88671875" style="14"/>
    <col min="10" max="10" width="3.21875" style="5" customWidth="1"/>
    <col min="11" max="11" width="40.77734375" style="5" customWidth="1"/>
    <col min="12" max="16384" width="8.88671875" style="5"/>
  </cols>
  <sheetData>
    <row r="1" spans="1:14" ht="23.25" customHeight="1">
      <c r="A1" s="337" t="s">
        <v>178</v>
      </c>
      <c r="B1" s="337"/>
      <c r="C1" s="337"/>
      <c r="D1" s="337"/>
      <c r="E1" s="337"/>
      <c r="F1" s="337"/>
      <c r="G1" s="337"/>
      <c r="H1" s="337"/>
      <c r="I1" s="337"/>
      <c r="K1" s="338"/>
    </row>
    <row r="2" spans="1:14" ht="24" customHeight="1" thickBot="1">
      <c r="A2" s="337"/>
      <c r="B2" s="337"/>
      <c r="C2" s="337"/>
      <c r="D2" s="337"/>
      <c r="E2" s="337"/>
      <c r="F2" s="337"/>
      <c r="G2" s="337"/>
      <c r="H2" s="337"/>
      <c r="I2" s="337"/>
      <c r="K2" s="338"/>
    </row>
    <row r="3" spans="1:14" ht="24" customHeight="1" thickTop="1">
      <c r="A3" s="347" t="s">
        <v>44</v>
      </c>
      <c r="B3" s="348"/>
      <c r="C3" s="15" t="s">
        <v>6</v>
      </c>
      <c r="D3" s="10"/>
      <c r="E3" s="10"/>
      <c r="F3" s="18" t="s">
        <v>11</v>
      </c>
      <c r="G3" s="42"/>
      <c r="H3" s="43"/>
      <c r="I3" s="42"/>
      <c r="K3" s="338"/>
    </row>
    <row r="4" spans="1:14" ht="24" customHeight="1">
      <c r="A4" s="349" t="s">
        <v>41</v>
      </c>
      <c r="B4" s="350"/>
      <c r="C4" s="15" t="s">
        <v>7</v>
      </c>
      <c r="D4" s="10"/>
      <c r="E4" s="10"/>
      <c r="F4" s="18" t="s">
        <v>12</v>
      </c>
      <c r="G4" s="9"/>
      <c r="H4" s="25"/>
      <c r="I4" s="9"/>
      <c r="K4" s="338"/>
    </row>
    <row r="5" spans="1:14" ht="24" customHeight="1">
      <c r="A5" s="349" t="s">
        <v>42</v>
      </c>
      <c r="B5" s="350"/>
      <c r="C5" s="15" t="s">
        <v>8</v>
      </c>
      <c r="D5" s="10"/>
      <c r="E5" s="10"/>
      <c r="F5" s="19" t="s">
        <v>13</v>
      </c>
      <c r="G5" s="9"/>
      <c r="H5" s="25"/>
      <c r="I5" s="9"/>
      <c r="K5" s="338"/>
      <c r="N5" s="24"/>
    </row>
    <row r="6" spans="1:14" ht="24" customHeight="1">
      <c r="A6" s="349" t="s">
        <v>43</v>
      </c>
      <c r="B6" s="350"/>
      <c r="C6" s="15" t="s">
        <v>9</v>
      </c>
      <c r="D6" s="10"/>
      <c r="E6" s="10"/>
      <c r="F6" s="18" t="s">
        <v>14</v>
      </c>
      <c r="G6" s="9"/>
      <c r="H6" s="25"/>
      <c r="I6" s="9"/>
      <c r="K6" s="338"/>
    </row>
    <row r="7" spans="1:14" ht="24" customHeight="1">
      <c r="A7" s="351" t="s">
        <v>64</v>
      </c>
      <c r="B7" s="350"/>
      <c r="C7" s="15" t="s">
        <v>10</v>
      </c>
      <c r="D7" s="10"/>
      <c r="E7" s="10"/>
      <c r="F7" s="18" t="s">
        <v>15</v>
      </c>
      <c r="G7" s="9"/>
      <c r="H7" s="25"/>
      <c r="I7" s="9"/>
      <c r="K7" s="338"/>
    </row>
    <row r="8" spans="1:14" ht="24" customHeight="1" thickBot="1">
      <c r="A8" s="345"/>
      <c r="B8" s="346"/>
      <c r="C8" s="6"/>
      <c r="D8" s="7"/>
      <c r="E8" s="17"/>
      <c r="I8" s="4"/>
      <c r="K8" s="41"/>
    </row>
    <row r="9" spans="1:14" ht="24" customHeight="1" thickTop="1" thickBot="1">
      <c r="A9" s="8"/>
      <c r="B9" s="6"/>
      <c r="C9" s="6"/>
      <c r="D9" s="7"/>
      <c r="E9" s="17"/>
      <c r="K9" s="41"/>
    </row>
    <row r="10" spans="1:14" ht="15.75" thickTop="1">
      <c r="A10" s="57" t="s">
        <v>82</v>
      </c>
      <c r="B10" s="58"/>
      <c r="C10" s="52"/>
      <c r="D10" s="62" t="s">
        <v>83</v>
      </c>
      <c r="E10" s="52"/>
      <c r="F10" s="52"/>
      <c r="G10" s="53"/>
      <c r="H10" s="111"/>
      <c r="I10" s="112"/>
      <c r="J10" s="11"/>
      <c r="K10" s="41"/>
    </row>
    <row r="11" spans="1:14">
      <c r="A11" s="68" t="s">
        <v>73</v>
      </c>
      <c r="B11" s="59" t="s">
        <v>84</v>
      </c>
      <c r="C11" s="13"/>
      <c r="D11" s="63" t="s">
        <v>88</v>
      </c>
      <c r="E11" s="13"/>
      <c r="F11" s="13"/>
      <c r="G11" s="54"/>
      <c r="H11" s="107" t="s">
        <v>3</v>
      </c>
      <c r="I11" s="108" t="s">
        <v>3</v>
      </c>
      <c r="J11" s="11"/>
      <c r="K11" s="41"/>
    </row>
    <row r="12" spans="1:14">
      <c r="A12" s="68" t="s">
        <v>102</v>
      </c>
      <c r="B12" s="60" t="s">
        <v>134</v>
      </c>
      <c r="C12" s="13"/>
      <c r="D12" s="63"/>
      <c r="E12" s="13"/>
      <c r="F12" s="13"/>
      <c r="G12" s="54"/>
      <c r="H12" s="109" t="s">
        <v>5</v>
      </c>
      <c r="I12" s="110" t="s">
        <v>4</v>
      </c>
      <c r="J12" s="11"/>
      <c r="K12" s="41"/>
    </row>
    <row r="13" spans="1:14">
      <c r="A13" s="68" t="s">
        <v>80</v>
      </c>
      <c r="B13" s="60" t="s">
        <v>85</v>
      </c>
      <c r="C13" s="13"/>
      <c r="D13" s="63"/>
      <c r="E13" s="13"/>
      <c r="F13" s="13"/>
      <c r="G13" s="54"/>
      <c r="H13" s="109"/>
      <c r="I13" s="113"/>
      <c r="J13" s="11"/>
      <c r="K13" s="41"/>
    </row>
    <row r="14" spans="1:14">
      <c r="A14" s="68" t="s">
        <v>74</v>
      </c>
      <c r="B14" s="60" t="s">
        <v>86</v>
      </c>
      <c r="C14" s="13"/>
      <c r="D14" s="63"/>
      <c r="E14" s="13"/>
      <c r="F14" s="13"/>
      <c r="G14" s="54"/>
      <c r="H14" s="70">
        <f>SUM(H16:H18)</f>
        <v>0</v>
      </c>
      <c r="I14" s="105">
        <f>SUM(I16:I18)</f>
        <v>0</v>
      </c>
      <c r="J14" s="11"/>
      <c r="K14" s="41"/>
    </row>
    <row r="15" spans="1:14" ht="15.75" thickBot="1">
      <c r="A15" s="69" t="s">
        <v>81</v>
      </c>
      <c r="B15" s="61" t="s">
        <v>87</v>
      </c>
      <c r="C15" s="55"/>
      <c r="D15" s="64"/>
      <c r="E15" s="55"/>
      <c r="F15" s="55"/>
      <c r="G15" s="56"/>
      <c r="H15" s="102"/>
      <c r="I15" s="106"/>
      <c r="J15" s="11"/>
      <c r="K15" s="41"/>
    </row>
    <row r="16" spans="1:14" s="150" customFormat="1" ht="24" customHeight="1" thickTop="1">
      <c r="A16" s="138" t="s">
        <v>68</v>
      </c>
      <c r="B16" s="138" t="s">
        <v>0</v>
      </c>
      <c r="C16" s="138" t="s">
        <v>2</v>
      </c>
      <c r="D16" s="139" t="s">
        <v>133</v>
      </c>
      <c r="E16" s="140" t="s">
        <v>1</v>
      </c>
      <c r="F16" s="141" t="s">
        <v>19</v>
      </c>
      <c r="G16" s="142" t="s">
        <v>21</v>
      </c>
      <c r="H16" s="143" t="s">
        <v>5</v>
      </c>
      <c r="I16" s="140" t="s">
        <v>3</v>
      </c>
      <c r="K16" s="151"/>
    </row>
    <row r="17" spans="1:12" s="13" customFormat="1" ht="29.25" customHeight="1">
      <c r="A17" s="269">
        <v>9780764237416</v>
      </c>
      <c r="B17" s="167" t="s">
        <v>238</v>
      </c>
      <c r="C17" s="167" t="s">
        <v>239</v>
      </c>
      <c r="D17" s="168">
        <v>45132</v>
      </c>
      <c r="E17" s="169">
        <v>17.989999999999998</v>
      </c>
      <c r="F17" s="271">
        <v>15.97</v>
      </c>
      <c r="G17" s="30">
        <v>0.45</v>
      </c>
      <c r="H17" s="31"/>
      <c r="I17" s="32">
        <f>(E17*(1-G17))*H17</f>
        <v>0</v>
      </c>
      <c r="K17" s="50"/>
      <c r="L17" s="270"/>
    </row>
    <row r="18" spans="1:12" s="13" customFormat="1" ht="29.25" customHeight="1">
      <c r="A18" s="269">
        <v>9780800737368</v>
      </c>
      <c r="B18" s="167" t="s">
        <v>240</v>
      </c>
      <c r="C18" s="167" t="s">
        <v>241</v>
      </c>
      <c r="D18" s="168">
        <v>45139</v>
      </c>
      <c r="E18" s="169">
        <v>17.989999999999998</v>
      </c>
      <c r="F18" s="271">
        <v>15.97</v>
      </c>
      <c r="G18" s="30">
        <v>0.45</v>
      </c>
      <c r="H18" s="31"/>
      <c r="I18" s="32">
        <f t="shared" ref="I18" si="0">(E18*(1-G18))*H18</f>
        <v>0</v>
      </c>
      <c r="K18" s="50"/>
    </row>
  </sheetData>
  <sheetProtection formatCells="0" formatRows="0" insertRows="0" deleteRows="0"/>
  <mergeCells count="8">
    <mergeCell ref="K1:K7"/>
    <mergeCell ref="A8:B8"/>
    <mergeCell ref="A1:I2"/>
    <mergeCell ref="A3:B3"/>
    <mergeCell ref="A4:B4"/>
    <mergeCell ref="A5:B5"/>
    <mergeCell ref="A6:B6"/>
    <mergeCell ref="A7:B7"/>
  </mergeCells>
  <conditionalFormatting sqref="A1:A1048576">
    <cfRule type="duplicateValues" dxfId="54" priority="1"/>
  </conditionalFormatting>
  <conditionalFormatting sqref="A19:A1048576">
    <cfRule type="duplicateValues" dxfId="53" priority="27"/>
  </conditionalFormatting>
  <conditionalFormatting sqref="A17:I18">
    <cfRule type="notContainsBlanks" dxfId="52" priority="2">
      <formula>LEN(TRIM(A17))&gt;0</formula>
    </cfRule>
  </conditionalFormatting>
  <hyperlinks>
    <hyperlink ref="A7" r:id="rId1" xr:uid="{2D5CD765-7C05-4B24-AE96-003BD8573766}"/>
  </hyperlinks>
  <printOptions horizontalCentered="1"/>
  <pageMargins left="0.2" right="0.2" top="0.25" bottom="0.5" header="0.3" footer="0.3"/>
  <pageSetup orientation="landscape" r:id="rId2"/>
  <headerFooter>
    <oddFooter>&amp;C&amp;"-,Regular"&amp;11&amp;A  &amp;F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FC94A-598A-4646-91FB-E9588FD6006D}">
  <dimension ref="A1:N19"/>
  <sheetViews>
    <sheetView showGridLines="0" topLeftCell="A6" workbookViewId="0">
      <selection activeCell="E28" sqref="E28"/>
    </sheetView>
  </sheetViews>
  <sheetFormatPr defaultRowHeight="15"/>
  <cols>
    <col min="1" max="1" width="11.5546875" style="3" customWidth="1"/>
    <col min="2" max="2" width="26" style="1" customWidth="1"/>
    <col min="3" max="3" width="13.5546875" style="1" bestFit="1" customWidth="1"/>
    <col min="4" max="4" width="8.88671875" style="2"/>
    <col min="5" max="5" width="9" style="14" bestFit="1" customWidth="1"/>
    <col min="6" max="6" width="9" style="16" bestFit="1" customWidth="1"/>
    <col min="7" max="7" width="8.88671875" style="4"/>
    <col min="8" max="8" width="8.88671875" style="23"/>
    <col min="9" max="9" width="8.88671875" style="14"/>
    <col min="10" max="10" width="4.77734375" style="5" customWidth="1"/>
    <col min="11" max="11" width="40.77734375" style="5" customWidth="1"/>
    <col min="12" max="16384" width="8.88671875" style="5"/>
  </cols>
  <sheetData>
    <row r="1" spans="1:14" ht="23.25" customHeight="1">
      <c r="A1" s="337" t="s">
        <v>178</v>
      </c>
      <c r="B1" s="337"/>
      <c r="C1" s="337"/>
      <c r="D1" s="337"/>
      <c r="E1" s="337"/>
      <c r="F1" s="337"/>
      <c r="G1" s="337"/>
      <c r="H1" s="337"/>
      <c r="I1" s="337"/>
      <c r="K1" s="338"/>
    </row>
    <row r="2" spans="1:14" ht="24" customHeight="1" thickBot="1">
      <c r="A2" s="337"/>
      <c r="B2" s="337"/>
      <c r="C2" s="337"/>
      <c r="D2" s="337"/>
      <c r="E2" s="337"/>
      <c r="F2" s="337"/>
      <c r="G2" s="337"/>
      <c r="H2" s="337"/>
      <c r="I2" s="337"/>
      <c r="K2" s="338"/>
    </row>
    <row r="3" spans="1:14" ht="24" customHeight="1" thickTop="1">
      <c r="A3" s="347" t="s">
        <v>45</v>
      </c>
      <c r="B3" s="348"/>
      <c r="C3" s="15" t="s">
        <v>6</v>
      </c>
      <c r="D3" s="10"/>
      <c r="E3" s="10"/>
      <c r="F3" s="18" t="s">
        <v>11</v>
      </c>
      <c r="G3" s="42"/>
      <c r="H3" s="43"/>
      <c r="I3" s="42"/>
      <c r="K3" s="338"/>
    </row>
    <row r="4" spans="1:14" ht="24" customHeight="1">
      <c r="A4" s="349" t="s">
        <v>46</v>
      </c>
      <c r="B4" s="350"/>
      <c r="C4" s="15" t="s">
        <v>7</v>
      </c>
      <c r="D4" s="10"/>
      <c r="E4" s="10"/>
      <c r="F4" s="18" t="s">
        <v>12</v>
      </c>
      <c r="G4" s="9"/>
      <c r="H4" s="25"/>
      <c r="I4" s="9"/>
      <c r="K4" s="338"/>
    </row>
    <row r="5" spans="1:14" ht="24" customHeight="1">
      <c r="A5" s="349" t="s">
        <v>47</v>
      </c>
      <c r="B5" s="350"/>
      <c r="C5" s="15" t="s">
        <v>8</v>
      </c>
      <c r="D5" s="10"/>
      <c r="E5" s="10"/>
      <c r="F5" s="19" t="s">
        <v>13</v>
      </c>
      <c r="G5" s="9"/>
      <c r="H5" s="25"/>
      <c r="I5" s="9"/>
      <c r="K5" s="338"/>
      <c r="N5" s="24"/>
    </row>
    <row r="6" spans="1:14" ht="24" customHeight="1">
      <c r="A6" s="349" t="s">
        <v>48</v>
      </c>
      <c r="B6" s="350"/>
      <c r="C6" s="15" t="s">
        <v>9</v>
      </c>
      <c r="D6" s="10"/>
      <c r="E6" s="10"/>
      <c r="F6" s="18" t="s">
        <v>14</v>
      </c>
      <c r="G6" s="9"/>
      <c r="H6" s="25"/>
      <c r="I6" s="9"/>
      <c r="K6" s="338"/>
    </row>
    <row r="7" spans="1:14" ht="24" customHeight="1">
      <c r="A7" s="351" t="s">
        <v>69</v>
      </c>
      <c r="B7" s="350"/>
      <c r="C7" s="15" t="s">
        <v>10</v>
      </c>
      <c r="D7" s="10"/>
      <c r="E7" s="10"/>
      <c r="F7" s="18" t="s">
        <v>15</v>
      </c>
      <c r="G7" s="9"/>
      <c r="H7" s="25"/>
      <c r="I7" s="9"/>
      <c r="K7" s="338"/>
    </row>
    <row r="8" spans="1:14" ht="24" customHeight="1" thickBot="1">
      <c r="A8" s="345"/>
      <c r="B8" s="346"/>
      <c r="C8" s="6"/>
      <c r="D8" s="7"/>
      <c r="E8" s="17"/>
      <c r="I8" s="4"/>
      <c r="K8" s="41"/>
    </row>
    <row r="9" spans="1:14" ht="24" customHeight="1" thickTop="1" thickBot="1">
      <c r="A9" s="8"/>
      <c r="B9" s="6"/>
      <c r="C9" s="6"/>
      <c r="D9" s="7"/>
      <c r="E9" s="17"/>
      <c r="K9" s="41"/>
    </row>
    <row r="10" spans="1:14" ht="15.75" thickTop="1">
      <c r="A10" s="57" t="s">
        <v>82</v>
      </c>
      <c r="B10" s="58"/>
      <c r="C10" s="52"/>
      <c r="D10" s="62" t="s">
        <v>83</v>
      </c>
      <c r="E10" s="52"/>
      <c r="F10" s="52"/>
      <c r="G10" s="53"/>
      <c r="H10" s="111"/>
      <c r="I10" s="112"/>
      <c r="J10" s="11"/>
      <c r="K10" s="41"/>
    </row>
    <row r="11" spans="1:14">
      <c r="A11" s="68" t="s">
        <v>73</v>
      </c>
      <c r="B11" s="59">
        <v>0.48</v>
      </c>
      <c r="C11" s="13"/>
      <c r="D11" s="63"/>
      <c r="E11" s="13"/>
      <c r="F11" s="13"/>
      <c r="G11" s="54"/>
      <c r="H11" s="107" t="s">
        <v>3</v>
      </c>
      <c r="I11" s="108" t="s">
        <v>3</v>
      </c>
      <c r="J11" s="11"/>
      <c r="K11" s="41"/>
    </row>
    <row r="12" spans="1:14">
      <c r="A12" s="68" t="s">
        <v>102</v>
      </c>
      <c r="B12" s="60" t="s">
        <v>97</v>
      </c>
      <c r="C12" s="13"/>
      <c r="D12" s="63"/>
      <c r="E12" s="13"/>
      <c r="F12" s="13"/>
      <c r="G12" s="54"/>
      <c r="H12" s="109" t="s">
        <v>5</v>
      </c>
      <c r="I12" s="110" t="s">
        <v>4</v>
      </c>
      <c r="J12" s="11"/>
      <c r="K12" s="41"/>
    </row>
    <row r="13" spans="1:14">
      <c r="A13" s="68" t="s">
        <v>80</v>
      </c>
      <c r="B13" s="60" t="s">
        <v>96</v>
      </c>
      <c r="C13" s="13"/>
      <c r="D13" s="63"/>
      <c r="E13" s="13"/>
      <c r="F13" s="13"/>
      <c r="G13" s="54"/>
      <c r="H13" s="109"/>
      <c r="I13" s="113"/>
      <c r="J13" s="11"/>
      <c r="K13" s="41"/>
    </row>
    <row r="14" spans="1:14">
      <c r="A14" s="68" t="s">
        <v>74</v>
      </c>
      <c r="B14" s="60" t="s">
        <v>98</v>
      </c>
      <c r="C14" s="13"/>
      <c r="D14" s="63"/>
      <c r="E14" s="13"/>
      <c r="F14" s="13"/>
      <c r="G14" s="54"/>
      <c r="H14" s="70">
        <f>SUM(H16:H17)</f>
        <v>0</v>
      </c>
      <c r="I14" s="105">
        <f>SUM(I16:I17)</f>
        <v>0</v>
      </c>
      <c r="J14" s="11"/>
      <c r="K14" s="41"/>
    </row>
    <row r="15" spans="1:14" ht="15.75" thickBot="1">
      <c r="A15" s="69" t="s">
        <v>81</v>
      </c>
      <c r="B15" s="61" t="s">
        <v>78</v>
      </c>
      <c r="C15" s="55"/>
      <c r="D15" s="64"/>
      <c r="E15" s="55"/>
      <c r="F15" s="55"/>
      <c r="G15" s="56"/>
      <c r="H15" s="102"/>
      <c r="I15" s="106"/>
      <c r="J15" s="11"/>
      <c r="K15" s="41"/>
    </row>
    <row r="16" spans="1:14" s="150" customFormat="1" ht="24" customHeight="1" thickTop="1">
      <c r="A16" s="138" t="s">
        <v>68</v>
      </c>
      <c r="B16" s="138" t="s">
        <v>0</v>
      </c>
      <c r="C16" s="138" t="s">
        <v>2</v>
      </c>
      <c r="D16" s="139" t="s">
        <v>133</v>
      </c>
      <c r="E16" s="140" t="s">
        <v>1</v>
      </c>
      <c r="F16" s="141" t="s">
        <v>19</v>
      </c>
      <c r="G16" s="142" t="s">
        <v>21</v>
      </c>
      <c r="H16" s="143" t="s">
        <v>5</v>
      </c>
      <c r="I16" s="140" t="s">
        <v>3</v>
      </c>
      <c r="K16" s="151"/>
    </row>
    <row r="17" spans="1:12" s="13" customFormat="1" ht="29.25" customHeight="1">
      <c r="A17" s="269">
        <v>9781636094878</v>
      </c>
      <c r="B17" s="166" t="s">
        <v>242</v>
      </c>
      <c r="C17" s="167" t="s">
        <v>243</v>
      </c>
      <c r="D17" s="168">
        <v>45139</v>
      </c>
      <c r="E17" s="169">
        <v>16.989999999999998</v>
      </c>
      <c r="F17" s="264">
        <v>14.97</v>
      </c>
      <c r="G17" s="30">
        <v>0.48</v>
      </c>
      <c r="H17" s="31"/>
      <c r="I17" s="32">
        <f>H17*E17*(1-G17)</f>
        <v>0</v>
      </c>
      <c r="K17" s="50"/>
      <c r="L17" s="270"/>
    </row>
    <row r="18" spans="1:12" ht="15" customHeight="1">
      <c r="K18" s="51"/>
    </row>
    <row r="19" spans="1:12" ht="15" customHeight="1">
      <c r="K19" s="51"/>
    </row>
  </sheetData>
  <sheetProtection formatCells="0" formatRows="0" insertRows="0" deleteRows="0"/>
  <mergeCells count="8">
    <mergeCell ref="K1:K7"/>
    <mergeCell ref="A8:B8"/>
    <mergeCell ref="A1:I2"/>
    <mergeCell ref="A3:B3"/>
    <mergeCell ref="A4:B4"/>
    <mergeCell ref="A5:B5"/>
    <mergeCell ref="A6:B6"/>
    <mergeCell ref="A7:B7"/>
  </mergeCells>
  <conditionalFormatting sqref="A1:A1048576">
    <cfRule type="duplicateValues" dxfId="51" priority="1"/>
  </conditionalFormatting>
  <conditionalFormatting sqref="A17:A1048576">
    <cfRule type="duplicateValues" dxfId="50" priority="17"/>
  </conditionalFormatting>
  <conditionalFormatting sqref="A17:I17">
    <cfRule type="notContainsBlanks" dxfId="49" priority="3">
      <formula>LEN(TRIM(A17))&gt;0</formula>
    </cfRule>
  </conditionalFormatting>
  <hyperlinks>
    <hyperlink ref="A7" r:id="rId1" xr:uid="{40EB2A88-4E04-4496-B286-3475076E458A}"/>
  </hyperlinks>
  <printOptions horizontalCentered="1"/>
  <pageMargins left="0.2" right="0.2" top="0.25" bottom="0.5" header="0.3" footer="0.3"/>
  <pageSetup orientation="landscape" r:id="rId2"/>
  <headerFooter>
    <oddFooter>&amp;C&amp;"-,Regular"&amp;11&amp;A  &amp;F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6E8BC-D2E8-4211-9B9D-6BAC7899021E}">
  <dimension ref="A1:L22"/>
  <sheetViews>
    <sheetView showGridLines="0" tabSelected="1" topLeftCell="A6" workbookViewId="0">
      <selection activeCell="E25" sqref="E25"/>
    </sheetView>
  </sheetViews>
  <sheetFormatPr defaultRowHeight="15"/>
  <cols>
    <col min="1" max="1" width="36.88671875" style="1" customWidth="1"/>
    <col min="2" max="2" width="8.5546875" style="1" customWidth="1"/>
    <col min="3" max="3" width="11.77734375" style="2" customWidth="1"/>
    <col min="4" max="4" width="8.88671875" style="20" customWidth="1"/>
    <col min="5" max="5" width="8.88671875" style="3"/>
    <col min="6" max="6" width="8.88671875" style="14"/>
    <col min="7" max="7" width="8.88671875" style="14" customWidth="1"/>
    <col min="8" max="8" width="8.88671875" style="3"/>
    <col min="9" max="9" width="10.77734375" style="14" customWidth="1"/>
    <col min="10" max="16384" width="8.88671875" style="5"/>
  </cols>
  <sheetData>
    <row r="1" spans="1:12" ht="23.25" customHeight="1">
      <c r="A1" s="354" t="s">
        <v>178</v>
      </c>
      <c r="B1" s="354"/>
      <c r="C1" s="354"/>
      <c r="D1" s="354"/>
      <c r="E1" s="354"/>
      <c r="F1" s="354"/>
      <c r="G1" s="354"/>
      <c r="H1" s="354"/>
      <c r="I1" s="354"/>
    </row>
    <row r="2" spans="1:12" ht="24" customHeight="1" thickBot="1">
      <c r="A2" s="354"/>
      <c r="B2" s="354"/>
      <c r="C2" s="354"/>
      <c r="D2" s="354"/>
      <c r="E2" s="354"/>
      <c r="F2" s="354"/>
      <c r="G2" s="354"/>
      <c r="H2" s="354"/>
      <c r="I2" s="354"/>
    </row>
    <row r="3" spans="1:12" ht="24" customHeight="1" thickTop="1">
      <c r="A3" s="347" t="s">
        <v>28</v>
      </c>
      <c r="B3" s="348"/>
      <c r="C3" s="15" t="s">
        <v>6</v>
      </c>
      <c r="D3" s="10"/>
      <c r="E3" s="10"/>
      <c r="F3" s="18" t="s">
        <v>11</v>
      </c>
      <c r="G3" s="42"/>
      <c r="H3" s="43"/>
      <c r="I3" s="42"/>
    </row>
    <row r="4" spans="1:12" ht="24" customHeight="1">
      <c r="A4" s="349" t="s">
        <v>29</v>
      </c>
      <c r="B4" s="350"/>
      <c r="C4" s="15" t="s">
        <v>7</v>
      </c>
      <c r="D4" s="10"/>
      <c r="E4" s="10"/>
      <c r="F4" s="18" t="s">
        <v>12</v>
      </c>
      <c r="G4" s="9"/>
      <c r="H4" s="25"/>
      <c r="I4" s="9"/>
    </row>
    <row r="5" spans="1:12" ht="24" customHeight="1">
      <c r="A5" s="349" t="s">
        <v>30</v>
      </c>
      <c r="B5" s="350"/>
      <c r="C5" s="15" t="s">
        <v>8</v>
      </c>
      <c r="D5" s="10"/>
      <c r="E5" s="10"/>
      <c r="F5" s="19" t="s">
        <v>13</v>
      </c>
      <c r="G5" s="9"/>
      <c r="H5" s="25"/>
      <c r="I5" s="9"/>
      <c r="L5" s="24"/>
    </row>
    <row r="6" spans="1:12" ht="24" customHeight="1">
      <c r="A6" s="349" t="s">
        <v>128</v>
      </c>
      <c r="B6" s="350"/>
      <c r="C6" s="15" t="s">
        <v>9</v>
      </c>
      <c r="D6" s="10"/>
      <c r="E6" s="10"/>
      <c r="F6" s="18" t="s">
        <v>14</v>
      </c>
      <c r="G6" s="9"/>
      <c r="H6" s="25"/>
      <c r="I6" s="9"/>
    </row>
    <row r="7" spans="1:12" ht="24" customHeight="1">
      <c r="A7" s="341" t="s">
        <v>129</v>
      </c>
      <c r="B7" s="342"/>
      <c r="C7" s="15" t="s">
        <v>10</v>
      </c>
      <c r="D7" s="10"/>
      <c r="E7" s="10"/>
      <c r="F7" s="18" t="s">
        <v>15</v>
      </c>
      <c r="G7" s="9"/>
      <c r="H7" s="25"/>
      <c r="I7" s="9"/>
    </row>
    <row r="8" spans="1:12" ht="33" customHeight="1" thickBot="1">
      <c r="A8" s="352" t="s">
        <v>127</v>
      </c>
      <c r="B8" s="353"/>
      <c r="C8" s="6"/>
      <c r="D8" s="7"/>
      <c r="E8" s="17"/>
      <c r="F8" s="16"/>
      <c r="G8" s="4"/>
      <c r="H8" s="23"/>
      <c r="I8" s="4"/>
    </row>
    <row r="9" spans="1:12" ht="24" customHeight="1" thickTop="1" thickBot="1">
      <c r="A9" s="8"/>
      <c r="B9" s="6"/>
      <c r="C9" s="6"/>
      <c r="D9" s="7"/>
      <c r="E9" s="17"/>
      <c r="F9" s="16"/>
      <c r="G9" s="4"/>
      <c r="H9" s="23"/>
    </row>
    <row r="10" spans="1:12" ht="15.75" customHeight="1">
      <c r="A10" s="289" t="s">
        <v>114</v>
      </c>
      <c r="B10" s="290"/>
      <c r="C10" s="291"/>
      <c r="D10" s="292"/>
      <c r="E10" s="290"/>
      <c r="F10" s="290"/>
      <c r="G10" s="293"/>
      <c r="H10" s="294"/>
      <c r="I10" s="295"/>
    </row>
    <row r="11" spans="1:12" ht="20.25" customHeight="1">
      <c r="A11" s="296" t="s">
        <v>116</v>
      </c>
      <c r="B11" s="51"/>
      <c r="C11" s="130"/>
      <c r="D11" s="127"/>
      <c r="E11" s="51"/>
      <c r="F11" s="51"/>
      <c r="G11" s="128"/>
      <c r="H11" s="107" t="s">
        <v>3</v>
      </c>
      <c r="I11" s="297" t="s">
        <v>3</v>
      </c>
    </row>
    <row r="12" spans="1:12">
      <c r="A12" s="296" t="s">
        <v>115</v>
      </c>
      <c r="B12" s="51"/>
      <c r="C12" s="130"/>
      <c r="D12" s="127"/>
      <c r="E12" s="51"/>
      <c r="F12" s="51"/>
      <c r="G12" s="128"/>
      <c r="H12" s="109" t="s">
        <v>5</v>
      </c>
      <c r="I12" s="298" t="s">
        <v>4</v>
      </c>
    </row>
    <row r="13" spans="1:12">
      <c r="A13" s="296"/>
      <c r="B13" s="51"/>
      <c r="C13" s="130"/>
      <c r="D13" s="127"/>
      <c r="E13" s="51"/>
      <c r="F13" s="51"/>
      <c r="G13" s="128"/>
      <c r="H13" s="109"/>
      <c r="I13" s="299"/>
    </row>
    <row r="14" spans="1:12">
      <c r="A14" s="296"/>
      <c r="B14" s="51"/>
      <c r="C14" s="130"/>
      <c r="D14" s="127"/>
      <c r="E14" s="51"/>
      <c r="F14" s="51"/>
      <c r="G14" s="128"/>
      <c r="H14" s="70">
        <f>SUM(H16:H20)</f>
        <v>0</v>
      </c>
      <c r="I14" s="300">
        <f>SUM(I16:I20)</f>
        <v>0</v>
      </c>
    </row>
    <row r="15" spans="1:12" ht="15.75" thickBot="1">
      <c r="A15" s="301"/>
      <c r="B15" s="302"/>
      <c r="C15" s="303"/>
      <c r="D15" s="304"/>
      <c r="E15" s="302"/>
      <c r="F15" s="302"/>
      <c r="G15" s="305"/>
      <c r="H15" s="306"/>
      <c r="I15" s="307"/>
    </row>
    <row r="16" spans="1:12" s="49" customFormat="1" ht="24.75" customHeight="1">
      <c r="A16" s="284" t="s">
        <v>0</v>
      </c>
      <c r="B16" s="284" t="s">
        <v>75</v>
      </c>
      <c r="C16" s="284" t="s">
        <v>23</v>
      </c>
      <c r="D16" s="284" t="s">
        <v>24</v>
      </c>
      <c r="E16" s="285" t="s">
        <v>25</v>
      </c>
      <c r="F16" s="286" t="s">
        <v>27</v>
      </c>
      <c r="G16" s="287" t="s">
        <v>22</v>
      </c>
      <c r="H16" s="288" t="s">
        <v>26</v>
      </c>
      <c r="I16" s="285" t="s">
        <v>3</v>
      </c>
    </row>
    <row r="17" spans="1:9" s="13" customFormat="1" ht="29.25" customHeight="1">
      <c r="A17" s="276" t="s">
        <v>268</v>
      </c>
      <c r="B17" s="277">
        <v>64494</v>
      </c>
      <c r="C17" s="277">
        <v>96069644941</v>
      </c>
      <c r="D17" s="278">
        <v>20</v>
      </c>
      <c r="E17" s="279">
        <v>2</v>
      </c>
      <c r="F17" s="280">
        <f>E17*D17</f>
        <v>40</v>
      </c>
      <c r="G17" s="281">
        <v>44.99</v>
      </c>
      <c r="H17" s="282"/>
      <c r="I17" s="283">
        <f>H17*D17</f>
        <v>0</v>
      </c>
    </row>
    <row r="18" spans="1:9" s="13" customFormat="1" ht="29.25" customHeight="1">
      <c r="A18" s="276" t="s">
        <v>269</v>
      </c>
      <c r="B18" s="277">
        <v>57160</v>
      </c>
      <c r="C18" s="277">
        <v>96069571605</v>
      </c>
      <c r="D18" s="278">
        <v>14</v>
      </c>
      <c r="E18" s="279">
        <v>2</v>
      </c>
      <c r="F18" s="280">
        <f>E18*D18</f>
        <v>28</v>
      </c>
      <c r="G18" s="281">
        <v>20.99</v>
      </c>
      <c r="H18" s="282"/>
      <c r="I18" s="283">
        <f>H18*D18</f>
        <v>0</v>
      </c>
    </row>
    <row r="19" spans="1:9" s="13" customFormat="1" ht="29.25" customHeight="1">
      <c r="A19" s="276" t="s">
        <v>270</v>
      </c>
      <c r="B19" s="277">
        <v>25657</v>
      </c>
      <c r="C19" s="277">
        <v>96069256571</v>
      </c>
      <c r="D19" s="278">
        <v>7</v>
      </c>
      <c r="E19" s="279">
        <v>3</v>
      </c>
      <c r="F19" s="280">
        <f>E19*D19</f>
        <v>21</v>
      </c>
      <c r="G19" s="281">
        <v>15.99</v>
      </c>
      <c r="H19" s="282"/>
      <c r="I19" s="283">
        <f>H19*D19</f>
        <v>0</v>
      </c>
    </row>
    <row r="20" spans="1:9" s="13" customFormat="1" ht="29.25" customHeight="1">
      <c r="A20" s="276" t="s">
        <v>271</v>
      </c>
      <c r="B20" s="277">
        <v>25729</v>
      </c>
      <c r="C20" s="277">
        <v>96069257295</v>
      </c>
      <c r="D20" s="278">
        <v>3.75</v>
      </c>
      <c r="E20" s="279">
        <v>4</v>
      </c>
      <c r="F20" s="280">
        <f t="shared" ref="F20" si="0">E20*D20</f>
        <v>15</v>
      </c>
      <c r="G20" s="281">
        <v>8.99</v>
      </c>
      <c r="H20" s="282"/>
      <c r="I20" s="283">
        <f t="shared" ref="I20" si="1">H20*D20</f>
        <v>0</v>
      </c>
    </row>
    <row r="21" spans="1:9">
      <c r="A21" s="22"/>
    </row>
    <row r="22" spans="1:9">
      <c r="A22" s="22"/>
    </row>
  </sheetData>
  <sheetProtection formatCells="0" formatRows="0" insertRows="0" deleteRows="0"/>
  <mergeCells count="7">
    <mergeCell ref="A8:B8"/>
    <mergeCell ref="A1:I2"/>
    <mergeCell ref="A3:B3"/>
    <mergeCell ref="A4:B4"/>
    <mergeCell ref="A5:B5"/>
    <mergeCell ref="A6:B6"/>
    <mergeCell ref="A7:B7"/>
  </mergeCells>
  <conditionalFormatting sqref="A17:I20">
    <cfRule type="notContainsBlanks" dxfId="48" priority="4">
      <formula>LEN(TRIM(A17))&gt;0</formula>
    </cfRule>
  </conditionalFormatting>
  <conditionalFormatting sqref="C1:C1048576">
    <cfRule type="duplicateValues" dxfId="47" priority="1"/>
  </conditionalFormatting>
  <conditionalFormatting sqref="C17:C1048576">
    <cfRule type="duplicateValues" dxfId="46" priority="2"/>
  </conditionalFormatting>
  <hyperlinks>
    <hyperlink ref="A8" r:id="rId1" xr:uid="{27389EEF-5C83-4055-9E14-B2FCE001B71B}"/>
  </hyperlinks>
  <printOptions horizontalCentered="1"/>
  <pageMargins left="0.2" right="0.2" top="0.25" bottom="0.5" header="0.3" footer="0.3"/>
  <pageSetup orientation="landscape" r:id="rId2"/>
  <headerFooter>
    <oddFooter>&amp;C&amp;"-,Regular"&amp;11&amp;A  &amp;F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EF977-9438-4E99-957C-06982CB4C33D}">
  <dimension ref="A1:L21"/>
  <sheetViews>
    <sheetView showGridLines="0" workbookViewId="0">
      <selection activeCell="B25" sqref="B25"/>
    </sheetView>
  </sheetViews>
  <sheetFormatPr defaultRowHeight="15"/>
  <cols>
    <col min="1" max="1" width="36.88671875" style="1" customWidth="1"/>
    <col min="2" max="2" width="8.5546875" style="1" customWidth="1"/>
    <col min="3" max="3" width="11.77734375" style="2" customWidth="1"/>
    <col min="4" max="4" width="8.88671875" style="20" customWidth="1"/>
    <col min="5" max="5" width="8.88671875" style="3"/>
    <col min="6" max="6" width="8.88671875" style="14"/>
    <col min="7" max="7" width="8.88671875" style="14" customWidth="1"/>
    <col min="8" max="8" width="8.88671875" style="3"/>
    <col min="9" max="9" width="10.77734375" style="14" customWidth="1"/>
    <col min="10" max="16384" width="8.88671875" style="5"/>
  </cols>
  <sheetData>
    <row r="1" spans="1:12" ht="23.25" customHeight="1">
      <c r="A1" s="354" t="s">
        <v>178</v>
      </c>
      <c r="B1" s="354"/>
      <c r="C1" s="354"/>
      <c r="D1" s="354"/>
      <c r="E1" s="354"/>
      <c r="F1" s="354"/>
      <c r="G1" s="354"/>
      <c r="H1" s="354"/>
      <c r="I1" s="354"/>
    </row>
    <row r="2" spans="1:12" ht="24" customHeight="1" thickBot="1">
      <c r="A2" s="354"/>
      <c r="B2" s="354"/>
      <c r="C2" s="354"/>
      <c r="D2" s="354"/>
      <c r="E2" s="354"/>
      <c r="F2" s="354"/>
      <c r="G2" s="354"/>
      <c r="H2" s="354"/>
      <c r="I2" s="354"/>
    </row>
    <row r="3" spans="1:12" ht="24" customHeight="1" thickTop="1">
      <c r="A3" s="347" t="s">
        <v>31</v>
      </c>
      <c r="B3" s="348"/>
      <c r="C3" s="15" t="s">
        <v>6</v>
      </c>
      <c r="D3" s="10"/>
      <c r="E3" s="10"/>
      <c r="F3" s="18" t="s">
        <v>11</v>
      </c>
      <c r="G3" s="42"/>
      <c r="H3" s="43"/>
      <c r="I3" s="42"/>
    </row>
    <row r="4" spans="1:12" ht="24" customHeight="1">
      <c r="A4" s="349" t="s">
        <v>32</v>
      </c>
      <c r="B4" s="350"/>
      <c r="C4" s="15" t="s">
        <v>7</v>
      </c>
      <c r="D4" s="10"/>
      <c r="E4" s="10"/>
      <c r="F4" s="18" t="s">
        <v>12</v>
      </c>
      <c r="G4" s="9"/>
      <c r="H4" s="25"/>
      <c r="I4" s="9"/>
    </row>
    <row r="5" spans="1:12" ht="24" customHeight="1">
      <c r="A5" s="349" t="s">
        <v>33</v>
      </c>
      <c r="B5" s="350"/>
      <c r="C5" s="15" t="s">
        <v>8</v>
      </c>
      <c r="D5" s="10"/>
      <c r="E5" s="10"/>
      <c r="F5" s="19" t="s">
        <v>13</v>
      </c>
      <c r="G5" s="9"/>
      <c r="H5" s="25"/>
      <c r="I5" s="9"/>
      <c r="L5" s="24"/>
    </row>
    <row r="6" spans="1:12" ht="24" customHeight="1">
      <c r="A6" s="349" t="s">
        <v>130</v>
      </c>
      <c r="B6" s="350"/>
      <c r="C6" s="15" t="s">
        <v>9</v>
      </c>
      <c r="D6" s="10"/>
      <c r="E6" s="10"/>
      <c r="F6" s="18" t="s">
        <v>14</v>
      </c>
      <c r="G6" s="9"/>
      <c r="H6" s="25"/>
      <c r="I6" s="9"/>
    </row>
    <row r="7" spans="1:12" ht="24" customHeight="1">
      <c r="A7" s="355" t="s">
        <v>131</v>
      </c>
      <c r="B7" s="342"/>
      <c r="C7" s="15" t="s">
        <v>10</v>
      </c>
      <c r="D7" s="10"/>
      <c r="E7" s="10"/>
      <c r="F7" s="18" t="s">
        <v>15</v>
      </c>
      <c r="G7" s="9"/>
      <c r="H7" s="25"/>
      <c r="I7" s="9"/>
    </row>
    <row r="8" spans="1:12" ht="24" customHeight="1" thickBot="1">
      <c r="A8" s="335"/>
      <c r="B8" s="336"/>
      <c r="C8" s="6"/>
      <c r="D8" s="7"/>
      <c r="E8" s="17"/>
      <c r="F8" s="16"/>
      <c r="G8" s="4"/>
      <c r="H8" s="23"/>
      <c r="I8" s="4"/>
    </row>
    <row r="9" spans="1:12" ht="24" customHeight="1" thickTop="1" thickBot="1">
      <c r="A9" s="8"/>
      <c r="B9" s="6"/>
      <c r="C9" s="6"/>
      <c r="D9" s="7"/>
      <c r="E9" s="17"/>
      <c r="F9" s="16"/>
      <c r="G9" s="4"/>
      <c r="H9" s="23"/>
    </row>
    <row r="10" spans="1:12" ht="15.75" customHeight="1" thickTop="1">
      <c r="A10" s="115" t="s">
        <v>76</v>
      </c>
      <c r="B10" s="116"/>
      <c r="C10" s="129"/>
      <c r="D10" s="119"/>
      <c r="E10" s="120"/>
      <c r="F10" s="120"/>
      <c r="G10" s="121"/>
      <c r="H10" s="111"/>
      <c r="I10" s="112"/>
    </row>
    <row r="11" spans="1:12">
      <c r="A11" s="68" t="s">
        <v>117</v>
      </c>
      <c r="B11" s="117"/>
      <c r="C11" s="130"/>
      <c r="D11" s="122"/>
      <c r="E11" s="50"/>
      <c r="F11" s="50"/>
      <c r="G11" s="123"/>
      <c r="H11" s="107" t="s">
        <v>3</v>
      </c>
      <c r="I11" s="108" t="s">
        <v>3</v>
      </c>
    </row>
    <row r="12" spans="1:12">
      <c r="A12" s="68" t="s">
        <v>118</v>
      </c>
      <c r="B12" s="117"/>
      <c r="C12" s="130"/>
      <c r="D12" s="122"/>
      <c r="E12" s="50"/>
      <c r="F12" s="50"/>
      <c r="G12" s="123"/>
      <c r="H12" s="109" t="s">
        <v>5</v>
      </c>
      <c r="I12" s="110" t="s">
        <v>4</v>
      </c>
    </row>
    <row r="13" spans="1:12">
      <c r="A13" s="68" t="s">
        <v>119</v>
      </c>
      <c r="B13" s="117"/>
      <c r="C13" s="130"/>
      <c r="D13" s="122"/>
      <c r="E13" s="50"/>
      <c r="F13" s="50"/>
      <c r="G13" s="123"/>
      <c r="H13" s="109"/>
      <c r="I13" s="113"/>
    </row>
    <row r="14" spans="1:12">
      <c r="A14" s="68" t="s">
        <v>120</v>
      </c>
      <c r="B14" s="117"/>
      <c r="C14" s="130"/>
      <c r="D14" s="122"/>
      <c r="E14" s="50"/>
      <c r="F14" s="50"/>
      <c r="G14" s="123"/>
      <c r="H14" s="70">
        <f>SUM(H16:H21)</f>
        <v>0</v>
      </c>
      <c r="I14" s="105">
        <f>SUM(I16:I21)</f>
        <v>0</v>
      </c>
    </row>
    <row r="15" spans="1:12" ht="15.75" thickBot="1">
      <c r="A15" s="69"/>
      <c r="B15" s="118"/>
      <c r="C15" s="131"/>
      <c r="D15" s="124"/>
      <c r="E15" s="125"/>
      <c r="F15" s="125"/>
      <c r="G15" s="126"/>
      <c r="H15" s="102"/>
      <c r="I15" s="106"/>
    </row>
    <row r="16" spans="1:12" s="49" customFormat="1" ht="24.75" customHeight="1" thickTop="1">
      <c r="A16" s="44" t="s">
        <v>0</v>
      </c>
      <c r="B16" s="44" t="s">
        <v>75</v>
      </c>
      <c r="C16" s="44" t="s">
        <v>23</v>
      </c>
      <c r="D16" s="44" t="s">
        <v>24</v>
      </c>
      <c r="E16" s="45" t="s">
        <v>25</v>
      </c>
      <c r="F16" s="46" t="s">
        <v>27</v>
      </c>
      <c r="G16" s="47" t="s">
        <v>22</v>
      </c>
      <c r="H16" s="48" t="s">
        <v>26</v>
      </c>
      <c r="I16" s="45" t="s">
        <v>3</v>
      </c>
    </row>
    <row r="17" spans="1:9" s="13" customFormat="1" ht="29.25" customHeight="1">
      <c r="A17" s="170" t="s">
        <v>272</v>
      </c>
      <c r="B17" s="308" t="s">
        <v>277</v>
      </c>
      <c r="C17" s="309" t="s">
        <v>283</v>
      </c>
      <c r="D17" s="310">
        <v>6.5</v>
      </c>
      <c r="E17" s="173" t="s">
        <v>109</v>
      </c>
      <c r="F17" s="174" t="s">
        <v>109</v>
      </c>
      <c r="G17" s="311">
        <v>12.99</v>
      </c>
      <c r="H17" s="26"/>
      <c r="I17" s="33">
        <f>H17*D17</f>
        <v>0</v>
      </c>
    </row>
    <row r="18" spans="1:9" s="13" customFormat="1" ht="29.25" customHeight="1">
      <c r="A18" s="170" t="s">
        <v>273</v>
      </c>
      <c r="B18" s="308" t="s">
        <v>278</v>
      </c>
      <c r="C18" s="309" t="s">
        <v>284</v>
      </c>
      <c r="D18" s="310">
        <v>5</v>
      </c>
      <c r="E18" s="173" t="s">
        <v>109</v>
      </c>
      <c r="F18" s="174" t="s">
        <v>109</v>
      </c>
      <c r="G18" s="311">
        <v>9.99</v>
      </c>
      <c r="H18" s="26"/>
      <c r="I18" s="33">
        <f t="shared" ref="I18:I21" si="0">H18*D18</f>
        <v>0</v>
      </c>
    </row>
    <row r="19" spans="1:9" s="13" customFormat="1" ht="29.25" customHeight="1">
      <c r="A19" s="170" t="s">
        <v>274</v>
      </c>
      <c r="B19" s="308" t="s">
        <v>279</v>
      </c>
      <c r="C19" s="309" t="s">
        <v>285</v>
      </c>
      <c r="D19" s="310">
        <v>3.5</v>
      </c>
      <c r="E19" s="173" t="s">
        <v>109</v>
      </c>
      <c r="F19" s="174" t="s">
        <v>109</v>
      </c>
      <c r="G19" s="311">
        <v>6.99</v>
      </c>
      <c r="H19" s="26"/>
      <c r="I19" s="33">
        <f t="shared" si="0"/>
        <v>0</v>
      </c>
    </row>
    <row r="20" spans="1:9" s="13" customFormat="1" ht="29.25" customHeight="1">
      <c r="A20" s="170" t="s">
        <v>275</v>
      </c>
      <c r="B20" s="171" t="s">
        <v>280</v>
      </c>
      <c r="C20" s="309" t="s">
        <v>286</v>
      </c>
      <c r="D20" s="310">
        <v>5</v>
      </c>
      <c r="E20" s="173" t="s">
        <v>109</v>
      </c>
      <c r="F20" s="174" t="s">
        <v>109</v>
      </c>
      <c r="G20" s="311">
        <v>9.99</v>
      </c>
      <c r="H20" s="26"/>
      <c r="I20" s="33">
        <f t="shared" si="0"/>
        <v>0</v>
      </c>
    </row>
    <row r="21" spans="1:9" s="13" customFormat="1" ht="29.25" customHeight="1">
      <c r="A21" s="170" t="s">
        <v>276</v>
      </c>
      <c r="B21" s="308" t="s">
        <v>281</v>
      </c>
      <c r="C21" s="309" t="s">
        <v>282</v>
      </c>
      <c r="D21" s="310">
        <v>5</v>
      </c>
      <c r="E21" s="173" t="s">
        <v>109</v>
      </c>
      <c r="F21" s="174" t="s">
        <v>109</v>
      </c>
      <c r="G21" s="311">
        <v>9.99</v>
      </c>
      <c r="H21" s="26"/>
      <c r="I21" s="33">
        <f t="shared" si="0"/>
        <v>0</v>
      </c>
    </row>
  </sheetData>
  <sheetProtection formatCells="0" formatRows="0" insertRows="0" deleteRows="0"/>
  <mergeCells count="7">
    <mergeCell ref="A8:B8"/>
    <mergeCell ref="A1:I2"/>
    <mergeCell ref="A3:B3"/>
    <mergeCell ref="A4:B4"/>
    <mergeCell ref="A5:B5"/>
    <mergeCell ref="A6:B6"/>
    <mergeCell ref="A7:B7"/>
  </mergeCells>
  <conditionalFormatting sqref="A17:B21 E17:F21 H17:I21">
    <cfRule type="notContainsBlanks" dxfId="45" priority="3">
      <formula>LEN(TRIM(A17))&gt;0</formula>
    </cfRule>
  </conditionalFormatting>
  <conditionalFormatting sqref="C1:C16 C22:C1048576">
    <cfRule type="duplicateValues" dxfId="44" priority="1"/>
  </conditionalFormatting>
  <conditionalFormatting sqref="C22:C1048576">
    <cfRule type="duplicateValues" dxfId="43" priority="2"/>
  </conditionalFormatting>
  <hyperlinks>
    <hyperlink ref="A7" r:id="rId1" xr:uid="{1348C6C4-4C77-45F8-8D08-FE27563AC50F}"/>
  </hyperlinks>
  <printOptions horizontalCentered="1"/>
  <pageMargins left="0.2" right="0.2" top="0.25" bottom="0.5" header="0.3" footer="0.3"/>
  <pageSetup orientation="landscape" r:id="rId2"/>
  <headerFooter>
    <oddFooter>&amp;C&amp;"-,Regular"&amp;11&amp;A  &amp;F</oddFooter>
  </headerFooter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FC4E2-4398-42F3-A450-19A8D22C3B12}">
  <dimension ref="A1:L23"/>
  <sheetViews>
    <sheetView showGridLines="0" topLeftCell="A11" workbookViewId="0">
      <selection activeCell="A26" sqref="A26"/>
    </sheetView>
  </sheetViews>
  <sheetFormatPr defaultRowHeight="15"/>
  <cols>
    <col min="1" max="1" width="36.88671875" style="1" customWidth="1"/>
    <col min="2" max="2" width="8.5546875" style="1" customWidth="1"/>
    <col min="3" max="3" width="11.77734375" style="2" customWidth="1"/>
    <col min="4" max="4" width="8.88671875" style="20" customWidth="1"/>
    <col min="5" max="5" width="8.88671875" style="3"/>
    <col min="6" max="6" width="8.88671875" style="14"/>
    <col min="7" max="7" width="8.88671875" style="14" customWidth="1"/>
    <col min="8" max="8" width="8.88671875" style="3"/>
    <col min="9" max="9" width="10.77734375" style="14" customWidth="1"/>
    <col min="10" max="16384" width="8.88671875" style="5"/>
  </cols>
  <sheetData>
    <row r="1" spans="1:12" ht="23.25" customHeight="1">
      <c r="A1" s="354" t="s">
        <v>178</v>
      </c>
      <c r="B1" s="354"/>
      <c r="C1" s="354"/>
      <c r="D1" s="354"/>
      <c r="E1" s="354"/>
      <c r="F1" s="354"/>
      <c r="G1" s="354"/>
      <c r="H1" s="354"/>
      <c r="I1" s="354"/>
    </row>
    <row r="2" spans="1:12" ht="24" customHeight="1" thickBot="1">
      <c r="A2" s="354"/>
      <c r="B2" s="354"/>
      <c r="C2" s="354"/>
      <c r="D2" s="354"/>
      <c r="E2" s="354"/>
      <c r="F2" s="354"/>
      <c r="G2" s="354"/>
      <c r="H2" s="354"/>
      <c r="I2" s="354"/>
    </row>
    <row r="3" spans="1:12" ht="24" customHeight="1" thickTop="1">
      <c r="A3" s="347" t="s">
        <v>34</v>
      </c>
      <c r="B3" s="348"/>
      <c r="C3" s="15" t="s">
        <v>6</v>
      </c>
      <c r="D3" s="10"/>
      <c r="E3" s="10"/>
      <c r="F3" s="18" t="s">
        <v>11</v>
      </c>
      <c r="G3" s="42"/>
      <c r="H3" s="43"/>
      <c r="I3" s="42"/>
    </row>
    <row r="4" spans="1:12" ht="24" customHeight="1">
      <c r="A4" s="349" t="s">
        <v>35</v>
      </c>
      <c r="B4" s="350"/>
      <c r="C4" s="15" t="s">
        <v>7</v>
      </c>
      <c r="D4" s="10"/>
      <c r="E4" s="10"/>
      <c r="F4" s="18" t="s">
        <v>12</v>
      </c>
      <c r="G4" s="9"/>
      <c r="H4" s="25"/>
      <c r="I4" s="9"/>
    </row>
    <row r="5" spans="1:12" ht="24" customHeight="1">
      <c r="A5" s="349" t="s">
        <v>36</v>
      </c>
      <c r="B5" s="350"/>
      <c r="C5" s="15" t="s">
        <v>8</v>
      </c>
      <c r="D5" s="10"/>
      <c r="E5" s="10"/>
      <c r="F5" s="19" t="s">
        <v>13</v>
      </c>
      <c r="G5" s="9"/>
      <c r="H5" s="25"/>
      <c r="I5" s="9"/>
      <c r="L5" s="24"/>
    </row>
    <row r="6" spans="1:12" ht="24" customHeight="1">
      <c r="A6" s="349" t="s">
        <v>57</v>
      </c>
      <c r="B6" s="350"/>
      <c r="C6" s="15" t="s">
        <v>9</v>
      </c>
      <c r="D6" s="10"/>
      <c r="E6" s="10"/>
      <c r="F6" s="18" t="s">
        <v>14</v>
      </c>
      <c r="G6" s="9"/>
      <c r="H6" s="25"/>
      <c r="I6" s="9"/>
    </row>
    <row r="7" spans="1:12" ht="24" customHeight="1">
      <c r="A7" s="341"/>
      <c r="B7" s="342"/>
      <c r="C7" s="15" t="s">
        <v>10</v>
      </c>
      <c r="D7" s="10"/>
      <c r="E7" s="10"/>
      <c r="F7" s="18" t="s">
        <v>15</v>
      </c>
      <c r="G7" s="9"/>
      <c r="H7" s="25"/>
      <c r="I7" s="9"/>
    </row>
    <row r="8" spans="1:12" ht="24" customHeight="1" thickBot="1">
      <c r="A8" s="335"/>
      <c r="B8" s="336"/>
      <c r="C8" s="6"/>
      <c r="D8" s="7"/>
      <c r="E8" s="17"/>
      <c r="F8" s="16"/>
      <c r="G8" s="4"/>
      <c r="H8" s="23"/>
      <c r="I8" s="4"/>
    </row>
    <row r="9" spans="1:12" ht="24" customHeight="1" thickTop="1" thickBot="1">
      <c r="A9" s="8"/>
      <c r="B9" s="6"/>
      <c r="C9" s="6"/>
      <c r="D9" s="7"/>
      <c r="E9" s="17"/>
      <c r="F9" s="16"/>
      <c r="G9" s="4"/>
      <c r="H9" s="23"/>
    </row>
    <row r="10" spans="1:12" ht="15.75" customHeight="1" thickTop="1">
      <c r="A10" s="115" t="s">
        <v>76</v>
      </c>
      <c r="B10" s="116"/>
      <c r="C10" s="129"/>
      <c r="D10" s="119"/>
      <c r="E10" s="120"/>
      <c r="F10" s="120"/>
      <c r="G10" s="121"/>
      <c r="H10" s="111"/>
      <c r="I10" s="112"/>
    </row>
    <row r="11" spans="1:12">
      <c r="A11" s="68" t="s">
        <v>73</v>
      </c>
      <c r="B11" s="117"/>
      <c r="C11" s="130"/>
      <c r="D11" s="122"/>
      <c r="E11" s="50"/>
      <c r="F11" s="50"/>
      <c r="G11" s="123"/>
      <c r="H11" s="107" t="s">
        <v>3</v>
      </c>
      <c r="I11" s="108" t="s">
        <v>3</v>
      </c>
    </row>
    <row r="12" spans="1:12">
      <c r="A12" s="68" t="s">
        <v>94</v>
      </c>
      <c r="B12" s="117"/>
      <c r="C12" s="130"/>
      <c r="D12" s="122"/>
      <c r="E12" s="50"/>
      <c r="F12" s="50"/>
      <c r="G12" s="123"/>
      <c r="H12" s="109" t="s">
        <v>5</v>
      </c>
      <c r="I12" s="110" t="s">
        <v>4</v>
      </c>
    </row>
    <row r="13" spans="1:12">
      <c r="A13" s="68" t="s">
        <v>74</v>
      </c>
      <c r="B13" s="117"/>
      <c r="C13" s="130"/>
      <c r="D13" s="122"/>
      <c r="E13" s="50"/>
      <c r="F13" s="50"/>
      <c r="G13" s="123"/>
      <c r="H13" s="109"/>
      <c r="I13" s="113"/>
    </row>
    <row r="14" spans="1:12">
      <c r="A14" s="68" t="s">
        <v>80</v>
      </c>
      <c r="B14" s="117"/>
      <c r="C14" s="130"/>
      <c r="D14" s="122"/>
      <c r="E14" s="50"/>
      <c r="F14" s="50"/>
      <c r="G14" s="123"/>
      <c r="H14" s="70">
        <f>SUM(H16:H21)</f>
        <v>0</v>
      </c>
      <c r="I14" s="105">
        <f>SUM(I16:I21)</f>
        <v>0</v>
      </c>
    </row>
    <row r="15" spans="1:12" ht="15.75" thickBot="1">
      <c r="A15" s="69"/>
      <c r="B15" s="118"/>
      <c r="C15" s="131"/>
      <c r="D15" s="124"/>
      <c r="E15" s="125"/>
      <c r="F15" s="125"/>
      <c r="G15" s="126"/>
      <c r="H15" s="102"/>
      <c r="I15" s="106"/>
    </row>
    <row r="16" spans="1:12" s="49" customFormat="1" ht="24.75" customHeight="1" thickTop="1">
      <c r="A16" s="44" t="s">
        <v>0</v>
      </c>
      <c r="B16" s="44" t="s">
        <v>75</v>
      </c>
      <c r="C16" s="44" t="s">
        <v>23</v>
      </c>
      <c r="D16" s="44" t="s">
        <v>24</v>
      </c>
      <c r="E16" s="45" t="s">
        <v>25</v>
      </c>
      <c r="F16" s="46" t="s">
        <v>27</v>
      </c>
      <c r="G16" s="47" t="s">
        <v>22</v>
      </c>
      <c r="H16" s="48" t="s">
        <v>26</v>
      </c>
      <c r="I16" s="45" t="s">
        <v>3</v>
      </c>
    </row>
    <row r="17" spans="1:9" s="13" customFormat="1" ht="29.25" customHeight="1">
      <c r="A17" s="170" t="s">
        <v>287</v>
      </c>
      <c r="B17" s="171" t="s">
        <v>288</v>
      </c>
      <c r="C17" s="312">
        <v>886083765322</v>
      </c>
      <c r="D17" s="21">
        <v>8.5</v>
      </c>
      <c r="E17" s="35">
        <v>2</v>
      </c>
      <c r="F17" s="36">
        <f>E17*D17</f>
        <v>17</v>
      </c>
      <c r="G17" s="172">
        <v>18.989999999999998</v>
      </c>
      <c r="H17" s="26"/>
      <c r="I17" s="33">
        <f>H17*D17</f>
        <v>0</v>
      </c>
    </row>
    <row r="18" spans="1:9" s="13" customFormat="1" ht="29.25" customHeight="1">
      <c r="A18" s="170" t="s">
        <v>289</v>
      </c>
      <c r="B18" s="171" t="s">
        <v>290</v>
      </c>
      <c r="C18" s="312">
        <v>886083933653</v>
      </c>
      <c r="D18" s="21">
        <v>8.5</v>
      </c>
      <c r="E18" s="35">
        <v>2</v>
      </c>
      <c r="F18" s="36">
        <f t="shared" ref="F18:F23" si="0">E18*D18</f>
        <v>17</v>
      </c>
      <c r="G18" s="172">
        <v>18.989999999999998</v>
      </c>
      <c r="H18" s="26"/>
      <c r="I18" s="33">
        <f t="shared" ref="I18:I23" si="1">H18*D18</f>
        <v>0</v>
      </c>
    </row>
    <row r="19" spans="1:9" s="13" customFormat="1" ht="29.25" customHeight="1">
      <c r="A19" s="170" t="s">
        <v>291</v>
      </c>
      <c r="B19" s="171" t="s">
        <v>292</v>
      </c>
      <c r="C19" s="312">
        <v>195002325746</v>
      </c>
      <c r="D19" s="21">
        <v>12</v>
      </c>
      <c r="E19" s="35">
        <v>2</v>
      </c>
      <c r="F19" s="36">
        <f t="shared" si="0"/>
        <v>24</v>
      </c>
      <c r="G19" s="172">
        <v>26.99</v>
      </c>
      <c r="H19" s="26"/>
      <c r="I19" s="33">
        <f t="shared" si="1"/>
        <v>0</v>
      </c>
    </row>
    <row r="20" spans="1:9" s="13" customFormat="1" ht="29.25" customHeight="1">
      <c r="A20" s="170" t="s">
        <v>293</v>
      </c>
      <c r="B20" s="171" t="s">
        <v>294</v>
      </c>
      <c r="C20" s="312">
        <v>195002108851</v>
      </c>
      <c r="D20" s="21">
        <v>11.5</v>
      </c>
      <c r="E20" s="35">
        <v>2</v>
      </c>
      <c r="F20" s="36">
        <f t="shared" si="0"/>
        <v>23</v>
      </c>
      <c r="G20" s="172">
        <v>25.99</v>
      </c>
      <c r="H20" s="26"/>
      <c r="I20" s="33">
        <f t="shared" si="1"/>
        <v>0</v>
      </c>
    </row>
    <row r="21" spans="1:9" s="13" customFormat="1" ht="29.25" customHeight="1">
      <c r="A21" s="34" t="s">
        <v>295</v>
      </c>
      <c r="B21" s="37" t="s">
        <v>296</v>
      </c>
      <c r="C21" s="38">
        <v>195002064447</v>
      </c>
      <c r="D21" s="21">
        <v>51</v>
      </c>
      <c r="E21" s="35">
        <v>1</v>
      </c>
      <c r="F21" s="36">
        <f t="shared" si="0"/>
        <v>51</v>
      </c>
      <c r="G21" s="28"/>
      <c r="H21" s="26"/>
      <c r="I21" s="33">
        <f t="shared" si="1"/>
        <v>0</v>
      </c>
    </row>
    <row r="22" spans="1:9" ht="29.25" customHeight="1">
      <c r="A22" s="34" t="s">
        <v>297</v>
      </c>
      <c r="B22" s="37" t="s">
        <v>298</v>
      </c>
      <c r="C22" s="38">
        <v>195002354784</v>
      </c>
      <c r="D22" s="21">
        <v>12.5</v>
      </c>
      <c r="E22" s="35">
        <v>1</v>
      </c>
      <c r="F22" s="36">
        <f t="shared" si="0"/>
        <v>12.5</v>
      </c>
      <c r="G22" s="28">
        <v>27.99</v>
      </c>
      <c r="H22" s="26"/>
      <c r="I22" s="33">
        <f t="shared" si="1"/>
        <v>0</v>
      </c>
    </row>
    <row r="23" spans="1:9" ht="29.25" customHeight="1">
      <c r="A23" s="34" t="s">
        <v>299</v>
      </c>
      <c r="B23" s="37" t="s">
        <v>300</v>
      </c>
      <c r="C23" s="38">
        <v>195002127142</v>
      </c>
      <c r="D23" s="21">
        <v>8.75</v>
      </c>
      <c r="E23" s="35">
        <v>2</v>
      </c>
      <c r="F23" s="36">
        <f t="shared" si="0"/>
        <v>17.5</v>
      </c>
      <c r="G23" s="28">
        <v>19.989999999999998</v>
      </c>
      <c r="H23" s="26"/>
      <c r="I23" s="33">
        <f t="shared" si="1"/>
        <v>0</v>
      </c>
    </row>
  </sheetData>
  <sheetProtection formatCells="0" formatRows="0" insertRows="0" deleteRows="0"/>
  <mergeCells count="7">
    <mergeCell ref="A8:B8"/>
    <mergeCell ref="A1:I2"/>
    <mergeCell ref="A3:B3"/>
    <mergeCell ref="A4:B4"/>
    <mergeCell ref="A5:B5"/>
    <mergeCell ref="A6:B6"/>
    <mergeCell ref="A7:B7"/>
  </mergeCells>
  <conditionalFormatting sqref="A17:I23">
    <cfRule type="notContainsBlanks" dxfId="42" priority="1">
      <formula>LEN(TRIM(A17))&gt;0</formula>
    </cfRule>
  </conditionalFormatting>
  <conditionalFormatting sqref="C1:C1048576">
    <cfRule type="duplicateValues" dxfId="41" priority="3"/>
  </conditionalFormatting>
  <conditionalFormatting sqref="C17:C1048576">
    <cfRule type="duplicateValues" dxfId="40" priority="4"/>
  </conditionalFormatting>
  <printOptions horizontalCentered="1"/>
  <pageMargins left="0.2" right="0.2" top="0.25" bottom="0.5" header="0.3" footer="0.3"/>
  <pageSetup orientation="landscape" r:id="rId1"/>
  <headerFooter>
    <oddFooter>&amp;C&amp;"-,Regular"&amp;11&amp;A  &amp;F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89D98-D250-4384-8EB8-25CCF965F404}">
  <dimension ref="A1:K22"/>
  <sheetViews>
    <sheetView showGridLines="0" topLeftCell="A6" workbookViewId="0">
      <selection activeCell="G25" sqref="G25"/>
    </sheetView>
  </sheetViews>
  <sheetFormatPr defaultRowHeight="15"/>
  <cols>
    <col min="1" max="1" width="11.5546875" style="3" customWidth="1"/>
    <col min="2" max="2" width="26" style="1" customWidth="1"/>
    <col min="3" max="3" width="13.5546875" style="1" bestFit="1" customWidth="1"/>
    <col min="4" max="4" width="8.88671875" style="2"/>
    <col min="5" max="5" width="9" style="14" bestFit="1" customWidth="1"/>
    <col min="6" max="6" width="9" style="16" bestFit="1" customWidth="1"/>
    <col min="7" max="7" width="8.88671875" style="4"/>
    <col min="8" max="8" width="8.88671875" style="23"/>
    <col min="9" max="9" width="8.88671875" style="14"/>
    <col min="10" max="10" width="4.77734375" style="5" customWidth="1"/>
    <col min="11" max="11" width="40.77734375" style="5" customWidth="1"/>
    <col min="12" max="16384" width="8.88671875" style="5"/>
  </cols>
  <sheetData>
    <row r="1" spans="1:11" ht="23.25" customHeight="1">
      <c r="A1" s="337" t="s">
        <v>178</v>
      </c>
      <c r="B1" s="337"/>
      <c r="C1" s="337"/>
      <c r="D1" s="337"/>
      <c r="E1" s="337"/>
      <c r="F1" s="337"/>
      <c r="G1" s="337"/>
      <c r="H1" s="337"/>
      <c r="I1" s="337"/>
      <c r="K1" s="51"/>
    </row>
    <row r="2" spans="1:11" ht="24" customHeight="1" thickBot="1">
      <c r="A2" s="337"/>
      <c r="B2" s="337"/>
      <c r="C2" s="337"/>
      <c r="D2" s="337"/>
      <c r="E2" s="337"/>
      <c r="F2" s="337"/>
      <c r="G2" s="337"/>
      <c r="H2" s="337"/>
      <c r="I2" s="337"/>
      <c r="K2" s="51"/>
    </row>
    <row r="3" spans="1:11" ht="24" customHeight="1" thickTop="1">
      <c r="A3" s="339" t="s">
        <v>110</v>
      </c>
      <c r="B3" s="340"/>
      <c r="C3" s="15" t="s">
        <v>6</v>
      </c>
      <c r="D3" s="10"/>
      <c r="E3" s="10"/>
      <c r="F3" s="18" t="s">
        <v>11</v>
      </c>
      <c r="G3" s="42"/>
      <c r="H3" s="43"/>
      <c r="I3" s="42"/>
    </row>
    <row r="4" spans="1:11" ht="24" customHeight="1">
      <c r="A4" s="341" t="s">
        <v>111</v>
      </c>
      <c r="B4" s="342"/>
      <c r="C4" s="15" t="s">
        <v>7</v>
      </c>
      <c r="D4" s="10"/>
      <c r="E4" s="10"/>
      <c r="F4" s="18" t="s">
        <v>12</v>
      </c>
      <c r="G4" s="9"/>
      <c r="H4" s="25"/>
      <c r="I4" s="9"/>
    </row>
    <row r="5" spans="1:11" ht="24" customHeight="1">
      <c r="A5" s="341" t="s">
        <v>112</v>
      </c>
      <c r="B5" s="342"/>
      <c r="C5" s="15" t="s">
        <v>8</v>
      </c>
      <c r="D5" s="10"/>
      <c r="E5" s="10"/>
      <c r="F5" s="19" t="s">
        <v>13</v>
      </c>
      <c r="G5" s="9"/>
      <c r="H5" s="25"/>
      <c r="I5" s="9"/>
    </row>
    <row r="6" spans="1:11" ht="24" customHeight="1">
      <c r="A6" s="341" t="s">
        <v>113</v>
      </c>
      <c r="B6" s="342"/>
      <c r="C6" s="15" t="s">
        <v>9</v>
      </c>
      <c r="D6" s="10"/>
      <c r="E6" s="10"/>
      <c r="F6" s="18" t="s">
        <v>14</v>
      </c>
      <c r="G6" s="9"/>
      <c r="H6" s="25"/>
      <c r="I6" s="9"/>
    </row>
    <row r="7" spans="1:11" ht="24" customHeight="1">
      <c r="A7" s="341" t="s">
        <v>20</v>
      </c>
      <c r="B7" s="342"/>
      <c r="C7" s="15" t="s">
        <v>10</v>
      </c>
      <c r="D7" s="10"/>
      <c r="E7" s="10"/>
      <c r="F7" s="18" t="s">
        <v>15</v>
      </c>
      <c r="G7" s="9"/>
      <c r="H7" s="25"/>
      <c r="I7" s="9"/>
    </row>
    <row r="8" spans="1:11" ht="24" customHeight="1" thickBot="1">
      <c r="A8" s="335"/>
      <c r="B8" s="336"/>
      <c r="C8" s="6"/>
      <c r="D8" s="7" t="s">
        <v>123</v>
      </c>
      <c r="E8" s="17"/>
      <c r="I8" s="4"/>
    </row>
    <row r="9" spans="1:11" ht="24" customHeight="1" thickTop="1" thickBot="1">
      <c r="A9" s="8"/>
      <c r="B9" s="6"/>
      <c r="C9" s="6"/>
      <c r="D9" s="7"/>
      <c r="E9" s="17"/>
    </row>
    <row r="10" spans="1:11" s="104" customFormat="1" ht="15.75" thickTop="1">
      <c r="A10" s="86" t="s">
        <v>82</v>
      </c>
      <c r="B10" s="87"/>
      <c r="C10" s="88"/>
      <c r="D10" s="89" t="s">
        <v>83</v>
      </c>
      <c r="E10" s="88"/>
      <c r="F10" s="88"/>
      <c r="G10" s="90"/>
      <c r="H10" s="111"/>
      <c r="I10" s="112"/>
      <c r="J10" s="103"/>
      <c r="K10" s="12"/>
    </row>
    <row r="11" spans="1:11" s="104" customFormat="1" ht="27" customHeight="1">
      <c r="A11" s="133" t="s">
        <v>73</v>
      </c>
      <c r="B11" s="356" t="s">
        <v>124</v>
      </c>
      <c r="C11" s="357"/>
      <c r="D11" s="358" t="s">
        <v>132</v>
      </c>
      <c r="E11" s="359"/>
      <c r="F11" s="359"/>
      <c r="G11" s="360"/>
      <c r="H11" s="107" t="s">
        <v>3</v>
      </c>
      <c r="I11" s="108" t="s">
        <v>3</v>
      </c>
      <c r="J11" s="103"/>
    </row>
    <row r="12" spans="1:11" s="104" customFormat="1">
      <c r="A12" s="91" t="s">
        <v>102</v>
      </c>
      <c r="B12" s="96" t="s">
        <v>121</v>
      </c>
      <c r="C12" s="93"/>
      <c r="D12" s="94"/>
      <c r="E12" s="93"/>
      <c r="F12" s="93"/>
      <c r="G12" s="95"/>
      <c r="H12" s="109" t="s">
        <v>5</v>
      </c>
      <c r="I12" s="110" t="s">
        <v>4</v>
      </c>
      <c r="J12" s="103"/>
    </row>
    <row r="13" spans="1:11" s="104" customFormat="1">
      <c r="A13" s="68" t="s">
        <v>80</v>
      </c>
      <c r="B13" s="96" t="s">
        <v>87</v>
      </c>
      <c r="C13" s="93"/>
      <c r="D13" s="94"/>
      <c r="E13" s="93"/>
      <c r="F13" s="93"/>
      <c r="G13" s="95"/>
      <c r="H13" s="109"/>
      <c r="I13" s="113"/>
      <c r="J13" s="103"/>
    </row>
    <row r="14" spans="1:11" s="104" customFormat="1" ht="15.75" customHeight="1">
      <c r="A14" s="68" t="s">
        <v>74</v>
      </c>
      <c r="B14" s="96" t="s">
        <v>122</v>
      </c>
      <c r="C14" s="93"/>
      <c r="D14" s="94"/>
      <c r="E14" s="93"/>
      <c r="F14" s="93"/>
      <c r="G14" s="95"/>
      <c r="H14" s="70">
        <f>SUM(H16:H17)</f>
        <v>0</v>
      </c>
      <c r="I14" s="105">
        <f>SUM(I16:I17)</f>
        <v>0</v>
      </c>
      <c r="J14" s="103"/>
    </row>
    <row r="15" spans="1:11" s="104" customFormat="1" ht="16.5" customHeight="1" thickBot="1">
      <c r="A15" s="97" t="s">
        <v>81</v>
      </c>
      <c r="B15" s="98" t="s">
        <v>87</v>
      </c>
      <c r="C15" s="99"/>
      <c r="D15" s="100"/>
      <c r="E15" s="99"/>
      <c r="F15" s="99"/>
      <c r="G15" s="101"/>
      <c r="H15" s="102"/>
      <c r="I15" s="106"/>
      <c r="J15" s="103"/>
    </row>
    <row r="16" spans="1:11" s="152" customFormat="1" ht="24" customHeight="1" thickTop="1">
      <c r="A16" s="145" t="s">
        <v>68</v>
      </c>
      <c r="B16" s="145" t="s">
        <v>0</v>
      </c>
      <c r="C16" s="145" t="s">
        <v>2</v>
      </c>
      <c r="D16" s="146" t="s">
        <v>133</v>
      </c>
      <c r="E16" s="144" t="s">
        <v>1</v>
      </c>
      <c r="F16" s="147" t="s">
        <v>19</v>
      </c>
      <c r="G16" s="148" t="s">
        <v>21</v>
      </c>
      <c r="H16" s="149" t="s">
        <v>5</v>
      </c>
      <c r="I16" s="144" t="s">
        <v>3</v>
      </c>
    </row>
    <row r="17" spans="1:10" s="12" customFormat="1" ht="29.25" customHeight="1">
      <c r="A17" s="269">
        <v>9781546029151</v>
      </c>
      <c r="B17" s="167" t="s">
        <v>244</v>
      </c>
      <c r="C17" s="167" t="s">
        <v>245</v>
      </c>
      <c r="D17" s="168">
        <v>45048</v>
      </c>
      <c r="E17" s="169">
        <v>26</v>
      </c>
      <c r="F17" s="169">
        <v>23.99</v>
      </c>
      <c r="G17" s="30">
        <v>0.46</v>
      </c>
      <c r="H17" s="31"/>
      <c r="I17" s="32">
        <f>H17*E17*(1-G17)</f>
        <v>0</v>
      </c>
    </row>
    <row r="18" spans="1:10" s="12" customFormat="1" ht="12.75">
      <c r="A18" s="269"/>
      <c r="B18" s="167"/>
      <c r="C18" s="167"/>
      <c r="D18" s="168"/>
      <c r="E18" s="169"/>
      <c r="F18" s="169"/>
      <c r="G18" s="30"/>
      <c r="H18" s="31"/>
      <c r="I18" s="32"/>
    </row>
    <row r="19" spans="1:10" s="12" customFormat="1" ht="12.75">
      <c r="A19" s="155" t="s">
        <v>135</v>
      </c>
      <c r="B19" s="156"/>
      <c r="C19" s="156"/>
      <c r="D19" s="157"/>
      <c r="E19" s="158"/>
      <c r="F19" s="159"/>
      <c r="G19" s="159"/>
      <c r="H19" s="159"/>
      <c r="I19" s="159"/>
      <c r="J19" s="160"/>
    </row>
    <row r="20" spans="1:10" s="12" customFormat="1" ht="12.75">
      <c r="A20" s="161" t="s">
        <v>136</v>
      </c>
      <c r="B20" s="156"/>
      <c r="C20" s="156"/>
      <c r="D20" s="157"/>
      <c r="E20" s="158"/>
      <c r="F20" s="159"/>
      <c r="G20" s="162"/>
      <c r="H20" s="163"/>
      <c r="I20" s="163"/>
      <c r="J20" s="164"/>
    </row>
    <row r="21" spans="1:10" s="12" customFormat="1" ht="12.75">
      <c r="A21" s="161" t="s">
        <v>137</v>
      </c>
      <c r="B21" s="156"/>
      <c r="C21" s="156"/>
      <c r="D21" s="157"/>
      <c r="E21" s="158"/>
      <c r="F21" s="159"/>
      <c r="G21" s="162"/>
      <c r="H21" s="163"/>
      <c r="I21" s="163"/>
      <c r="J21" s="164"/>
    </row>
    <row r="22" spans="1:10" s="12" customFormat="1" ht="12.75">
      <c r="A22" s="161" t="s">
        <v>138</v>
      </c>
      <c r="B22" s="156"/>
      <c r="C22" s="156"/>
      <c r="D22" s="157"/>
      <c r="E22" s="158"/>
      <c r="F22" s="159"/>
      <c r="G22" s="162"/>
      <c r="H22" s="163"/>
      <c r="I22" s="163"/>
      <c r="J22" s="164"/>
    </row>
  </sheetData>
  <sheetProtection formatCells="0" formatRows="0" insertRows="0" deleteRows="0"/>
  <mergeCells count="9">
    <mergeCell ref="B11:C11"/>
    <mergeCell ref="A8:B8"/>
    <mergeCell ref="A1:I2"/>
    <mergeCell ref="A3:B3"/>
    <mergeCell ref="A4:B4"/>
    <mergeCell ref="A5:B5"/>
    <mergeCell ref="A6:B6"/>
    <mergeCell ref="A7:B7"/>
    <mergeCell ref="D11:G11"/>
  </mergeCells>
  <conditionalFormatting sqref="A17:A18">
    <cfRule type="duplicateValues" dxfId="39" priority="30"/>
  </conditionalFormatting>
  <conditionalFormatting sqref="A23:A1048576 A1:A16">
    <cfRule type="duplicateValues" dxfId="38" priority="3"/>
  </conditionalFormatting>
  <conditionalFormatting sqref="A23:A1048576">
    <cfRule type="duplicateValues" dxfId="37" priority="4"/>
  </conditionalFormatting>
  <conditionalFormatting sqref="A17:I18">
    <cfRule type="notContainsBlanks" dxfId="36" priority="1">
      <formula>LEN(TRIM(A17))&gt;0</formula>
    </cfRule>
  </conditionalFormatting>
  <printOptions horizontalCentered="1"/>
  <pageMargins left="0.2" right="0.2" top="0.25" bottom="0.5" header="0.3" footer="0.3"/>
  <pageSetup orientation="landscape" r:id="rId1"/>
  <headerFooter>
    <oddFooter>&amp;C&amp;"-,Regular"&amp;11&amp;A  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25</vt:i4>
      </vt:variant>
    </vt:vector>
  </HeadingPairs>
  <TitlesOfParts>
    <vt:vector size="39" baseType="lpstr">
      <vt:lpstr>Important Information</vt:lpstr>
      <vt:lpstr>AMG</vt:lpstr>
      <vt:lpstr>B&amp;H</vt:lpstr>
      <vt:lpstr>Baker</vt:lpstr>
      <vt:lpstr>Barbour</vt:lpstr>
      <vt:lpstr>Carson</vt:lpstr>
      <vt:lpstr>Christian Art Gifts</vt:lpstr>
      <vt:lpstr>Creative Brands</vt:lpstr>
      <vt:lpstr>Faithwords</vt:lpstr>
      <vt:lpstr>GT Luscombe</vt:lpstr>
      <vt:lpstr>HCCP</vt:lpstr>
      <vt:lpstr>IVP</vt:lpstr>
      <vt:lpstr>Moody</vt:lpstr>
      <vt:lpstr>Tyndale</vt:lpstr>
      <vt:lpstr>AMG!Print_Area</vt:lpstr>
      <vt:lpstr>'B&amp;H'!Print_Area</vt:lpstr>
      <vt:lpstr>Baker!Print_Area</vt:lpstr>
      <vt:lpstr>Barbour!Print_Area</vt:lpstr>
      <vt:lpstr>Carson!Print_Area</vt:lpstr>
      <vt:lpstr>'Christian Art Gifts'!Print_Area</vt:lpstr>
      <vt:lpstr>'Creative Brands'!Print_Area</vt:lpstr>
      <vt:lpstr>Faithwords!Print_Area</vt:lpstr>
      <vt:lpstr>'GT Luscombe'!Print_Area</vt:lpstr>
      <vt:lpstr>'Important Information'!Print_Area</vt:lpstr>
      <vt:lpstr>IVP!Print_Area</vt:lpstr>
      <vt:lpstr>Moody!Print_Area</vt:lpstr>
      <vt:lpstr>Tyndale!Print_Area</vt:lpstr>
      <vt:lpstr>AMG!Print_Titles</vt:lpstr>
      <vt:lpstr>'B&amp;H'!Print_Titles</vt:lpstr>
      <vt:lpstr>Baker!Print_Titles</vt:lpstr>
      <vt:lpstr>Barbour!Print_Titles</vt:lpstr>
      <vt:lpstr>Carson!Print_Titles</vt:lpstr>
      <vt:lpstr>'Christian Art Gifts'!Print_Titles</vt:lpstr>
      <vt:lpstr>'Creative Brands'!Print_Titles</vt:lpstr>
      <vt:lpstr>Faithwords!Print_Titles</vt:lpstr>
      <vt:lpstr>HCCP!Print_Titles</vt:lpstr>
      <vt:lpstr>IVP!Print_Titles</vt:lpstr>
      <vt:lpstr>Moody!Print_Titles</vt:lpstr>
      <vt:lpstr>Tyndale!Print_Titles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Clark</dc:creator>
  <cp:lastModifiedBy>Brooke Koroknay</cp:lastModifiedBy>
  <cp:lastPrinted>2023-06-06T17:36:28Z</cp:lastPrinted>
  <dcterms:created xsi:type="dcterms:W3CDTF">2022-05-04T18:42:41Z</dcterms:created>
  <dcterms:modified xsi:type="dcterms:W3CDTF">2023-06-12T13:45:53Z</dcterms:modified>
</cp:coreProperties>
</file>